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4\"/>
    </mc:Choice>
  </mc:AlternateContent>
  <xr:revisionPtr revIDLastSave="0" documentId="13_ncr:1_{594BAD46-9B6C-4F5E-8AF7-5271A687BE7C}" xr6:coauthVersionLast="46" xr6:coauthVersionMax="47" xr10:uidLastSave="{00000000-0000-0000-0000-000000000000}"/>
  <bookViews>
    <workbookView xWindow="-120" yWindow="-120" windowWidth="29040" windowHeight="15840" xr2:uid="{272D8084-AC69-49A1-9B56-34A347535A19}"/>
  </bookViews>
  <sheets>
    <sheet name="ご注文書" sheetId="1" r:id="rId1"/>
  </sheets>
  <definedNames>
    <definedName name="商品リスト">ご注文書!$I$6:$L$13</definedName>
    <definedName name="商品番号">ご注文書!$I$6:$I$13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D7" i="1"/>
  <c r="D8" i="1"/>
  <c r="D9" i="1"/>
  <c r="D10" i="1"/>
  <c r="D11" i="1"/>
  <c r="D12" i="1"/>
  <c r="D13" i="1"/>
  <c r="D14" i="1"/>
  <c r="D15" i="1"/>
  <c r="D6" i="1"/>
  <c r="G6" i="1" s="1"/>
  <c r="F7" i="1"/>
  <c r="F8" i="1"/>
  <c r="F9" i="1"/>
  <c r="F11" i="1"/>
  <c r="F12" i="1"/>
  <c r="F13" i="1"/>
  <c r="F14" i="1"/>
  <c r="F15" i="1"/>
  <c r="C7" i="1"/>
  <c r="C8" i="1"/>
  <c r="C9" i="1"/>
  <c r="C10" i="1"/>
  <c r="C11" i="1"/>
  <c r="C12" i="1"/>
  <c r="C13" i="1"/>
  <c r="C14" i="1"/>
  <c r="C15" i="1"/>
  <c r="F6" i="1"/>
  <c r="C6" i="1"/>
  <c r="G7" i="1"/>
  <c r="G8" i="1"/>
  <c r="G9" i="1"/>
  <c r="G10" i="1"/>
  <c r="G11" i="1"/>
  <c r="G12" i="1"/>
  <c r="G13" i="1"/>
  <c r="G14" i="1"/>
  <c r="G15" i="1"/>
  <c r="G16" i="1" l="1"/>
  <c r="G17" i="1" s="1"/>
  <c r="G18" i="1" s="1"/>
</calcChain>
</file>

<file path=xl/sharedStrings.xml><?xml version="1.0" encoding="utf-8"?>
<sst xmlns="http://schemas.openxmlformats.org/spreadsheetml/2006/main" count="46" uniqueCount="35">
  <si>
    <t>No.</t>
    <phoneticPr fontId="1"/>
  </si>
  <si>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</si>
  <si>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</si>
  <si>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</si>
  <si>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</si>
  <si>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</si>
  <si>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</si>
  <si>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FG22-2A</t>
    <phoneticPr fontId="1"/>
  </si>
  <si>
    <t>FG22-3A</t>
  </si>
  <si>
    <t>FG22-4A</t>
  </si>
  <si>
    <t>FG22-5A</t>
  </si>
  <si>
    <t>FG22-S30</t>
    <phoneticPr fontId="1"/>
  </si>
  <si>
    <t>FG22-S40</t>
    <phoneticPr fontId="1"/>
  </si>
  <si>
    <t>FG22-S50</t>
  </si>
  <si>
    <t>FG22-S60</t>
  </si>
  <si>
    <t>ティーセット（グリーン）</t>
    <phoneticPr fontId="1"/>
  </si>
  <si>
    <t>ティーセット（ブルー）</t>
    <phoneticPr fontId="1"/>
  </si>
  <si>
    <t>ティーセット（ゴールド）</t>
    <phoneticPr fontId="1"/>
  </si>
  <si>
    <t>特選ティーセット</t>
    <rPh sb="0" eb="2">
      <t>トクセン</t>
    </rPh>
    <phoneticPr fontId="1"/>
  </si>
  <si>
    <t>コーヒーセット（ブルー）</t>
    <phoneticPr fontId="1"/>
  </si>
  <si>
    <t>特選詰め合わせ</t>
    <rPh sb="0" eb="2">
      <t>トクセン</t>
    </rPh>
    <rPh sb="2" eb="3">
      <t>ツ</t>
    </rPh>
    <rPh sb="4" eb="5">
      <t>ア</t>
    </rPh>
    <phoneticPr fontId="1"/>
  </si>
  <si>
    <t>コーヒーセット（ゴールド）</t>
    <phoneticPr fontId="1"/>
  </si>
  <si>
    <t>特選コーヒーセット</t>
    <rPh sb="0" eb="2">
      <t>トクセン</t>
    </rPh>
    <phoneticPr fontId="1"/>
  </si>
  <si>
    <t>箱（6入）</t>
    <rPh sb="0" eb="1">
      <t>ハコ</t>
    </rPh>
    <rPh sb="3" eb="4">
      <t>イ</t>
    </rPh>
    <phoneticPr fontId="1"/>
  </si>
  <si>
    <t>箱（4入）</t>
    <rPh sb="0" eb="1">
      <t>ハコ</t>
    </rPh>
    <rPh sb="3" eb="4">
      <t>イ</t>
    </rPh>
    <phoneticPr fontId="1"/>
  </si>
  <si>
    <t>小計</t>
    <rPh sb="0" eb="2">
      <t>ショウケイ</t>
    </rPh>
    <phoneticPr fontId="1"/>
  </si>
  <si>
    <t>作成日</t>
    <rPh sb="0" eb="3">
      <t>サクセイビ</t>
    </rPh>
    <phoneticPr fontId="1"/>
  </si>
  <si>
    <t>（備考）</t>
    <rPh sb="1" eb="3">
      <t>ビコウ</t>
    </rPh>
    <phoneticPr fontId="1"/>
  </si>
  <si>
    <t>税込請求額</t>
    <rPh sb="0" eb="2">
      <t>ゼイコ</t>
    </rPh>
    <rPh sb="2" eb="5">
      <t>セイキュウガク</t>
    </rPh>
    <phoneticPr fontId="1"/>
  </si>
  <si>
    <t>送料</t>
    <rPh sb="0" eb="2">
      <t>ソウリョウ</t>
    </rPh>
    <phoneticPr fontId="1"/>
  </si>
  <si>
    <t>送料はどの地域でも一律1,500円です。</t>
    <rPh sb="0" eb="2">
      <t>ソウリョウ</t>
    </rPh>
    <rPh sb="5" eb="7">
      <t>チイキ</t>
    </rPh>
    <rPh sb="9" eb="11">
      <t>イチリツ</t>
    </rPh>
    <rPh sb="16" eb="17">
      <t>エン</t>
    </rPh>
    <phoneticPr fontId="1"/>
  </si>
  <si>
    <t>ご注文書</t>
    <rPh sb="1" eb="4">
      <t>チュウモンショ</t>
    </rPh>
    <phoneticPr fontId="1"/>
  </si>
  <si>
    <t>ただしご注文の合計金額が20,000円を超える場合、送料は無料とさせていただきます。</t>
    <phoneticPr fontId="1"/>
  </si>
  <si>
    <t>FG22-S30</t>
  </si>
  <si>
    <t>FG22-2A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</si>
</sst>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#,##0_ "/>
    <numFmt numFmtId="177" formatCode="General&quot;個&quot;"/>
    <numFmt numFmtId="178" formatCode="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31" fontId="3" fillId="0" borderId="0" xfId="0" applyNumberFormat="1" applyFont="1">
      <alignment vertical="center"/>
    </xf>
    <xf numFmtId="5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5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177" fontId="0" fillId="3" borderId="1" xfId="0" applyNumberFormat="1" applyFill="1" applyBorder="1" applyAlignment="1">
      <alignment horizontal="center" vertical="center"/>
    </xf>
    <xf numFmtId="178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5DFA-F310-4E73-A4F1-30E894476F9D}">
  <dimension ref="A1:L20"/>
  <sheetViews>
    <sheetView tabSelected="1" zoomScaleNormal="100" workbookViewId="0">
      <selection activeCell="D7" sqref="D7"/>
    </sheetView>
  </sheetViews>
  <sheetFormatPr defaultRowHeight="18.75" x14ac:dyDescent="0.4"/>
  <cols>
    <col min="1" max="1" width="4.375" bestFit="1" customWidth="1"/>
    <col min="3" max="3" width="25.375" bestFit="1" customWidth="1"/>
    <col min="5" max="6" width="10.625" customWidth="1"/>
    <col min="7" max="7" width="11.625" customWidth="1"/>
    <col min="9" max="9" width="10.75" customWidth="1"/>
    <col min="10" max="10" width="27.5" bestFit="1" customWidth="1"/>
    <col min="12" max="12" width="10" bestFit="1" customWidth="1"/>
  </cols>
  <sheetData>
    <row r="1" spans="1:12" x14ac:dyDescent="0.4">
      <c r="F1" s="3" t="s">
        <v>26</v>
      </c>
      <c r="G1" s="4">
        <v>44733</v>
      </c>
    </row>
    <row r="3" spans="1:12" x14ac:dyDescent="0.4">
      <c r="A3" s="12" t="s">
        <v>31</v>
      </c>
      <c r="B3" s="12"/>
      <c r="C3" s="12"/>
      <c r="D3" s="12"/>
      <c r="E3" s="12"/>
      <c r="F3" s="12"/>
      <c r="G3" s="12"/>
    </row>
    <row r="5" spans="1:12" x14ac:dyDescent="0.4">
      <c r="A5" s="2" t="s">
        <v>0</v>
      </c>
      <c r="B5" s="2" t="s">
        <v>1</v>
      </c>
      <c r="C5" s="2" t="s">
        <v>2</v>
      </c>
      <c r="D5" s="2" t="s">
        <v>4</v>
      </c>
      <c r="E5" s="2" t="s">
        <v>3</v>
      </c>
      <c r="F5" s="2" t="s">
        <v>5</v>
      </c>
      <c r="G5" s="2" t="s">
        <v>6</v>
      </c>
      <c r="I5" s="2" t="s">
        <v>1</v>
      </c>
      <c r="J5" s="2" t="s">
        <v>2</v>
      </c>
      <c r="K5" s="2" t="s">
        <v>4</v>
      </c>
      <c r="L5" s="2" t="s">
        <v>5</v>
      </c>
    </row>
    <row r="6" spans="1:12" x14ac:dyDescent="0.4">
      <c r="A6" s="1">
        <v>1</v>
      </c>
      <c r="B6" s="7" t="s">
        <v>9</v>
      </c>
      <c r="C6" s="1" t="str">
        <f t="shared" ref="C6:C15" si="0">IF(B6="","", VLOOKUP(B6,商品リスト,2,0))</f>
        <v>ティーセット（ゴールド）</v>
      </c>
      <c r="D6" s="6">
        <f t="shared" ref="D6:D15" si="1">IF(B6="","", VLOOKUP(B6,商品リスト,3,0))</f>
        <v>16000</v>
      </c>
      <c r="E6" s="15">
        <v>2</v>
      </c>
      <c r="F6" s="1" t="str">
        <f t="shared" ref="F6:F15" si="2">IF(E6="","", VLOOKUP(B6,商品リスト,4,0))</f>
        <v>箱（6入）</v>
      </c>
      <c r="G6" s="16">
        <f t="shared" ref="G6:G15" si="3">IF(E6="","", D6*E6)</f>
        <v>32000</v>
      </c>
      <c r="I6" s="1" t="s">
        <v>7</v>
      </c>
      <c r="J6" s="1" t="s">
        <v>15</v>
      </c>
      <c r="K6" s="5">
        <v>9600</v>
      </c>
      <c r="L6" s="1" t="s">
        <v>23</v>
      </c>
    </row>
    <row r="7" spans="1:12" x14ac:dyDescent="0.4">
      <c r="A7" s="1">
        <v>2</v>
      </c>
      <c r="B7" s="7" t="s">
        <v>33</v>
      </c>
      <c r="C7" s="1" t="str">
        <f t="shared" si="0"/>
        <v>コーヒーセット（ブルー）</v>
      </c>
      <c r="D7" s="6">
        <f t="shared" si="1"/>
        <v>14400</v>
      </c>
      <c r="E7" s="15">
        <v>1</v>
      </c>
      <c r="F7" s="1" t="str">
        <f t="shared" si="2"/>
        <v>箱（6入）</v>
      </c>
      <c r="G7" s="16">
        <f t="shared" si="3"/>
        <v>14400</v>
      </c>
      <c r="I7" s="1" t="s">
        <v>8</v>
      </c>
      <c r="J7" s="1" t="s">
        <v>16</v>
      </c>
      <c r="K7" s="5">
        <v>14400</v>
      </c>
      <c r="L7" s="1" t="s">
        <v>23</v>
      </c>
    </row>
    <row r="8" spans="1:12" x14ac:dyDescent="0.4">
      <c r="A8" s="1">
        <v>3</v>
      </c>
      <c r="B8" s="7" t="s">
        <v>34</v>
      </c>
      <c r="C8" s="1" t="str">
        <f t="shared" si="0"/>
        <v>ティーセット（グリーン）</v>
      </c>
      <c r="D8" s="6">
        <f t="shared" si="1"/>
        <v>9600</v>
      </c>
      <c r="E8" s="15">
        <v>3</v>
      </c>
      <c r="F8" s="1" t="str">
        <f t="shared" si="2"/>
        <v>箱（6入）</v>
      </c>
      <c r="G8" s="16">
        <f t="shared" si="3"/>
        <v>28800</v>
      </c>
      <c r="I8" s="1" t="s">
        <v>9</v>
      </c>
      <c r="J8" s="1" t="s">
        <v>17</v>
      </c>
      <c r="K8" s="5">
        <v>16000</v>
      </c>
      <c r="L8" s="1" t="s">
        <v>23</v>
      </c>
    </row>
    <row r="9" spans="1:12" x14ac:dyDescent="0.4">
      <c r="A9" s="1">
        <v>4</v>
      </c>
      <c r="B9" s="7"/>
      <c r="C9" s="1" t="str">
        <f t="shared" si="0"/>
        <v/>
      </c>
      <c r="D9" s="6" t="str">
        <f t="shared" si="1"/>
        <v/>
      </c>
      <c r="E9" s="15"/>
      <c r="F9" s="1" t="str">
        <f t="shared" si="2"/>
        <v/>
      </c>
      <c r="G9" s="16" t="str">
        <f t="shared" si="3"/>
        <v/>
      </c>
      <c r="I9" s="1" t="s">
        <v>10</v>
      </c>
      <c r="J9" s="1" t="s">
        <v>18</v>
      </c>
      <c r="K9" s="5">
        <v>16000</v>
      </c>
      <c r="L9" s="1" t="s">
        <v>24</v>
      </c>
    </row>
    <row r="10" spans="1:12" x14ac:dyDescent="0.4">
      <c r="A10" s="1">
        <v>5</v>
      </c>
      <c r="B10" s="7"/>
      <c r="C10" s="1" t="str">
        <f t="shared" si="0"/>
        <v/>
      </c>
      <c r="D10" s="6" t="str">
        <f t="shared" si="1"/>
        <v/>
      </c>
      <c r="E10" s="15"/>
      <c r="F10" s="1" t="str">
        <f t="shared" si="2"/>
        <v/>
      </c>
      <c r="G10" s="16" t="str">
        <f t="shared" si="3"/>
        <v/>
      </c>
      <c r="I10" s="1" t="s">
        <v>11</v>
      </c>
      <c r="J10" s="1" t="s">
        <v>19</v>
      </c>
      <c r="K10" s="5">
        <v>14400</v>
      </c>
      <c r="L10" s="1" t="s">
        <v>23</v>
      </c>
    </row>
    <row r="11" spans="1:12" x14ac:dyDescent="0.4">
      <c r="A11" s="1">
        <v>6</v>
      </c>
      <c r="B11" s="7"/>
      <c r="C11" s="1" t="str">
        <f t="shared" si="0"/>
        <v/>
      </c>
      <c r="D11" s="6" t="str">
        <f t="shared" si="1"/>
        <v/>
      </c>
      <c r="E11" s="15"/>
      <c r="F11" s="1" t="str">
        <f t="shared" si="2"/>
        <v/>
      </c>
      <c r="G11" s="16" t="str">
        <f t="shared" si="3"/>
        <v/>
      </c>
      <c r="I11" s="1" t="s">
        <v>12</v>
      </c>
      <c r="J11" s="1" t="s">
        <v>21</v>
      </c>
      <c r="K11" s="5">
        <v>16000</v>
      </c>
      <c r="L11" s="1" t="s">
        <v>23</v>
      </c>
    </row>
    <row r="12" spans="1:12" x14ac:dyDescent="0.4">
      <c r="A12" s="1">
        <v>7</v>
      </c>
      <c r="B12" s="7"/>
      <c r="C12" s="1" t="str">
        <f t="shared" si="0"/>
        <v/>
      </c>
      <c r="D12" s="6" t="str">
        <f t="shared" si="1"/>
        <v/>
      </c>
      <c r="E12" s="15"/>
      <c r="F12" s="1" t="str">
        <f t="shared" si="2"/>
        <v/>
      </c>
      <c r="G12" s="16" t="str">
        <f t="shared" si="3"/>
        <v/>
      </c>
      <c r="I12" s="1" t="s">
        <v>13</v>
      </c>
      <c r="J12" s="1" t="s">
        <v>22</v>
      </c>
      <c r="K12" s="5">
        <v>16000</v>
      </c>
      <c r="L12" s="1" t="s">
        <v>24</v>
      </c>
    </row>
    <row r="13" spans="1:12" x14ac:dyDescent="0.4">
      <c r="A13" s="1">
        <v>8</v>
      </c>
      <c r="B13" s="7"/>
      <c r="C13" s="1" t="str">
        <f t="shared" si="0"/>
        <v/>
      </c>
      <c r="D13" s="6" t="str">
        <f t="shared" si="1"/>
        <v/>
      </c>
      <c r="E13" s="15"/>
      <c r="F13" s="1" t="str">
        <f t="shared" si="2"/>
        <v/>
      </c>
      <c r="G13" s="16" t="str">
        <f t="shared" si="3"/>
        <v/>
      </c>
      <c r="I13" s="1" t="s">
        <v>14</v>
      </c>
      <c r="J13" s="1" t="s">
        <v>20</v>
      </c>
      <c r="K13" s="5">
        <v>19200</v>
      </c>
      <c r="L13" s="1" t="s">
        <v>24</v>
      </c>
    </row>
    <row r="14" spans="1:12" x14ac:dyDescent="0.4">
      <c r="A14" s="1">
        <v>9</v>
      </c>
      <c r="B14" s="7"/>
      <c r="C14" s="1" t="str">
        <f t="shared" si="0"/>
        <v/>
      </c>
      <c r="D14" s="6" t="str">
        <f t="shared" si="1"/>
        <v/>
      </c>
      <c r="E14" s="15"/>
      <c r="F14" s="1" t="str">
        <f t="shared" si="2"/>
        <v/>
      </c>
      <c r="G14" s="16" t="str">
        <f t="shared" si="3"/>
        <v/>
      </c>
    </row>
    <row r="15" spans="1:12" x14ac:dyDescent="0.4">
      <c r="A15" s="1">
        <v>10</v>
      </c>
      <c r="B15" s="7"/>
      <c r="C15" s="1" t="str">
        <f t="shared" si="0"/>
        <v/>
      </c>
      <c r="D15" s="6" t="str">
        <f t="shared" si="1"/>
        <v/>
      </c>
      <c r="E15" s="15"/>
      <c r="F15" s="1" t="str">
        <f t="shared" si="2"/>
        <v/>
      </c>
      <c r="G15" s="16" t="str">
        <f t="shared" si="3"/>
        <v/>
      </c>
    </row>
    <row r="16" spans="1:12" x14ac:dyDescent="0.4">
      <c r="A16" s="13" t="s">
        <v>27</v>
      </c>
      <c r="B16" s="14"/>
      <c r="C16" s="14"/>
      <c r="D16" s="14"/>
      <c r="E16" s="9" t="s">
        <v>25</v>
      </c>
      <c r="F16" s="9"/>
      <c r="G16" s="6">
        <f>IF(G6="", "", SUM(G6:G15))</f>
        <v>75200</v>
      </c>
    </row>
    <row r="17" spans="1:7" x14ac:dyDescent="0.4">
      <c r="A17" s="14"/>
      <c r="B17" s="14"/>
      <c r="C17" s="14"/>
      <c r="D17" s="14"/>
      <c r="E17" s="10" t="s">
        <v>29</v>
      </c>
      <c r="F17" s="11"/>
      <c r="G17" s="6">
        <f>IF(G16="", "",IF(G16&gt;20000,0,IF(G16&lt;19999,1500)))</f>
        <v>0</v>
      </c>
    </row>
    <row r="18" spans="1:7" x14ac:dyDescent="0.4">
      <c r="A18" s="14"/>
      <c r="B18" s="14"/>
      <c r="C18" s="14"/>
      <c r="D18" s="14"/>
      <c r="E18" s="9" t="s">
        <v>28</v>
      </c>
      <c r="F18" s="9"/>
      <c r="G18" s="6">
        <f>SUM(G16+G17)*1.1</f>
        <v>82720</v>
      </c>
    </row>
    <row r="19" spans="1:7" x14ac:dyDescent="0.4">
      <c r="A19" s="8" t="s">
        <v>30</v>
      </c>
    </row>
    <row r="20" spans="1:7" x14ac:dyDescent="0.4">
      <c r="A20" s="8" t="s">
        <v>32</v>
      </c>
    </row>
  </sheetData>
  <mergeCells count="5">
    <mergeCell ref="E16:F16"/>
    <mergeCell ref="E17:F17"/>
    <mergeCell ref="E18:F18"/>
    <mergeCell ref="A3:G3"/>
    <mergeCell ref="A16:D18"/>
  </mergeCells>
  <phoneticPr fontId="1"/>
  <dataValidations count="1">
    <dataValidation type="list" allowBlank="1" showInputMessage="1" showErrorMessage="1" sqref="B6:B15" xr:uid="{4B6C2CE8-9A01-4EE0-B6D1-BEE58FE36FB8}">
      <formula1>商品番号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ご注文書</vt:lpstr>
      <vt:lpstr>商品リスト</vt:lpstr>
      <vt:lpstr>商品番号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2022-01-11T10:00:43Z</dcterms:created>
  <dcterms:modified xsi:type="dcterms:W3CDTF">2022-03-18T07:57:46Z</dcterms:modified>
  <cp:contentStatus/>
</cp:coreProperties>
</file>