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5章_読者提供用サンプル\"/>
    </mc:Choice>
  </mc:AlternateContent>
  <xr:revisionPtr revIDLastSave="0" documentId="13_ncr:1_{0734572A-59A7-413E-801D-4993D40EAD69}" xr6:coauthVersionLast="45" xr6:coauthVersionMax="47" xr10:uidLastSave="{00000000-0000-0000-0000-000000000000}"/>
  <bookViews>
    <workbookView xWindow="3360" yWindow="3360" windowWidth="25260" windowHeight="11040" tabRatio="812" xr2:uid="{50D779C8-0877-4951-A894-3007FB7A41B6}"/>
  </bookViews>
  <sheets>
    <sheet name="P.138（ワザ49）Before" sheetId="3" r:id="rId1"/>
    <sheet name="P.138（ワザ49）After" sheetId="6" r:id="rId2"/>
    <sheet name="P.141（ワザ50）Before" sheetId="8" r:id="rId3"/>
    <sheet name="P.141（ワザ50）After" sheetId="1" r:id="rId4"/>
    <sheet name="P.143（解説）改ページプレビュー" sheetId="11" r:id="rId5"/>
    <sheet name="P.143（解説）改ページプレビュー操作後" sheetId="18" r:id="rId6"/>
    <sheet name="P.145（ワザ51）Before" sheetId="5" r:id="rId7"/>
    <sheet name="P.145（ワザ51）After" sheetId="12" r:id="rId8"/>
    <sheet name="P.147（ワザ52）Before" sheetId="13" r:id="rId9"/>
    <sheet name="P.147（ワザ52）After" sheetId="14" r:id="rId10"/>
    <sheet name="P.148（解説）文字欠け" sheetId="15" r:id="rId11"/>
    <sheet name="P.148（解説）文字欠け_縮小" sheetId="17" r:id="rId12"/>
    <sheet name="P.148（解説）文字欠け_折り返し" sheetId="16" r:id="rId13"/>
  </sheets>
  <externalReferences>
    <externalReference r:id="rId14"/>
    <externalReference r:id="rId15"/>
    <externalReference r:id="rId16"/>
  </externalReferences>
  <definedNames>
    <definedName name="_xlnm._FilterDatabase" localSheetId="1" hidden="1">'P.138（ワザ49）After'!$A$1:$I$27</definedName>
    <definedName name="_xlnm._FilterDatabase" localSheetId="0" hidden="1">'P.138（ワザ49）Before'!$A$1:$I$27</definedName>
    <definedName name="_xlnm._FilterDatabase" localSheetId="3" hidden="1">'P.141（ワザ50）After'!$A$1:$H$115</definedName>
    <definedName name="_xlnm._FilterDatabase" localSheetId="2" hidden="1">'P.141（ワザ50）Before'!$A$1:$H$115</definedName>
    <definedName name="_xlnm._FilterDatabase" localSheetId="4" hidden="1">'P.143（解説）改ページプレビュー'!$A$1:$H$43</definedName>
    <definedName name="_xlnm._FilterDatabase" localSheetId="5" hidden="1">'P.143（解説）改ページプレビュー操作後'!$A$1:$H$43</definedName>
    <definedName name="_xlnm._FilterDatabase" localSheetId="7" hidden="1">'P.145（ワザ51）After'!$A$1:$I$27</definedName>
    <definedName name="_xlnm._FilterDatabase" localSheetId="6" hidden="1">'P.145（ワザ51）Before'!$A$1:$I$27</definedName>
    <definedName name="_xlnm._FilterDatabase" localSheetId="9" hidden="1">'P.147（ワザ52）After'!$A$1:$I$27</definedName>
    <definedName name="_xlnm._FilterDatabase" localSheetId="8" hidden="1">'P.147（ワザ52）Before'!$A$1:$I$27</definedName>
    <definedName name="_xlnm._FilterDatabase" localSheetId="10" hidden="1">'P.148（解説）文字欠け'!$A$1:$I$27</definedName>
    <definedName name="_xlnm._FilterDatabase" localSheetId="11" hidden="1">'P.148（解説）文字欠け_縮小'!$A$1:$I$27</definedName>
    <definedName name="_xlnm._FilterDatabase" localSheetId="12" hidden="1">'P.148（解説）文字欠け_折り返し'!$A$1:$I$27</definedName>
    <definedName name="_xlnm.Print_Area" localSheetId="3">'P.141（ワザ50）After'!$A$1:$H$116</definedName>
    <definedName name="_xlnm.Print_Area" localSheetId="5">'P.143（解説）改ページプレビュー操作後'!$A$1:$I$44</definedName>
    <definedName name="_xlnm.Print_Titles" localSheetId="9">'P.147（ワザ52）After'!$1:$1</definedName>
    <definedName name="商品" localSheetId="1">[1]T商品!$A$2:$I$14</definedName>
    <definedName name="商品" localSheetId="0">[1]T商品!$A$2:$I$14</definedName>
    <definedName name="商品" localSheetId="7">[1]T商品!$A$2:$I$14</definedName>
    <definedName name="商品" localSheetId="6">[1]T商品!$A$2:$I$14</definedName>
    <definedName name="商品" localSheetId="9">[1]T商品!$A$2:$I$14</definedName>
    <definedName name="商品" localSheetId="8">[1]T商品!$A$2:$I$14</definedName>
    <definedName name="商品" localSheetId="10">[1]T商品!$A$2:$I$14</definedName>
    <definedName name="商品" localSheetId="11">[1]T商品!$A$2:$I$14</definedName>
    <definedName name="商品" localSheetId="12">[1]T商品!$A$2:$I$14</definedName>
    <definedName name="商品">[2]T商品!$A$2:$I$14</definedName>
    <definedName name="店舗" localSheetId="1">[1]T店舗!$A$2:$C$4</definedName>
    <definedName name="店舗" localSheetId="0">[1]T店舗!$A$2:$C$4</definedName>
    <definedName name="店舗" localSheetId="7">[1]T店舗!$A$2:$C$4</definedName>
    <definedName name="店舗" localSheetId="6">[1]T店舗!$A$2:$C$4</definedName>
    <definedName name="店舗" localSheetId="9">[1]T店舗!$A$2:$C$4</definedName>
    <definedName name="店舗" localSheetId="8">[1]T店舗!$A$2:$C$4</definedName>
    <definedName name="店舗" localSheetId="10">[1]T店舗!$A$2:$C$4</definedName>
    <definedName name="店舗" localSheetId="11">[1]T店舗!$A$2:$C$4</definedName>
    <definedName name="店舗" localSheetId="12">[1]T店舗!$A$2:$C$4</definedName>
    <definedName name="店舗">[2]T店舗!$A$2:$C$4</definedName>
    <definedName name="分類" localSheetId="1">[1]T分類!$A$2:$B$4</definedName>
    <definedName name="分類" localSheetId="0">[1]T分類!$A$2:$B$4</definedName>
    <definedName name="分類" localSheetId="7">[1]T分類!$A$2:$B$4</definedName>
    <definedName name="分類" localSheetId="6">[1]T分類!$A$2:$B$4</definedName>
    <definedName name="分類" localSheetId="9">[1]T分類!$A$2:$B$4</definedName>
    <definedName name="分類" localSheetId="8">[1]T分類!$A$2:$B$4</definedName>
    <definedName name="分類" localSheetId="10">[1]T分類!$A$2:$B$4</definedName>
    <definedName name="分類" localSheetId="11">[1]T分類!$A$2:$B$4</definedName>
    <definedName name="分類" localSheetId="12">[1]T分類!$A$2:$B$4</definedName>
    <definedName name="分類">[2]T分類!$A$2:$B$4</definedName>
    <definedName name="分類１">[3]T分類!$A$2:$B$4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8" l="1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H3" i="18"/>
  <c r="K2" i="18"/>
  <c r="H2" i="18"/>
  <c r="H44" i="18" s="1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5" i="17"/>
  <c r="I4" i="17"/>
  <c r="I3" i="17"/>
  <c r="I2" i="17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I2" i="16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I4" i="15"/>
  <c r="I3" i="15"/>
  <c r="I2" i="15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I3" i="14"/>
  <c r="I2" i="14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2" i="13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I2" i="12"/>
  <c r="G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K2" i="11"/>
  <c r="H2" i="11"/>
  <c r="H44" i="11" s="1"/>
  <c r="G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K2" i="8"/>
  <c r="H2" i="8"/>
  <c r="H116" i="8" s="1"/>
  <c r="G116" i="1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116" i="1" s="1"/>
  <c r="C22" i="14"/>
  <c r="C27" i="14"/>
  <c r="C25" i="14"/>
  <c r="C23" i="14"/>
  <c r="C21" i="14"/>
  <c r="C19" i="14"/>
  <c r="C17" i="14"/>
  <c r="C15" i="14"/>
  <c r="C13" i="14"/>
  <c r="C11" i="14"/>
  <c r="C9" i="14"/>
  <c r="C7" i="14"/>
  <c r="C5" i="14"/>
  <c r="C3" i="14"/>
  <c r="C26" i="14"/>
  <c r="C20" i="14"/>
  <c r="C16" i="14"/>
  <c r="C12" i="14"/>
  <c r="C8" i="14"/>
  <c r="C4" i="14"/>
  <c r="C24" i="14"/>
  <c r="C18" i="14"/>
  <c r="C14" i="14"/>
  <c r="C10" i="14"/>
  <c r="C6" i="14"/>
  <c r="C2" i="14"/>
  <c r="C22" i="13"/>
  <c r="C20" i="13"/>
  <c r="C16" i="13"/>
  <c r="C10" i="13"/>
  <c r="C4" i="13"/>
  <c r="C27" i="13"/>
  <c r="C25" i="13"/>
  <c r="C23" i="13"/>
  <c r="C21" i="13"/>
  <c r="C19" i="13"/>
  <c r="C17" i="13"/>
  <c r="C15" i="13"/>
  <c r="C13" i="13"/>
  <c r="C11" i="13"/>
  <c r="C9" i="13"/>
  <c r="C7" i="13"/>
  <c r="C5" i="13"/>
  <c r="C3" i="13"/>
  <c r="C26" i="13"/>
  <c r="C14" i="13"/>
  <c r="C6" i="13"/>
  <c r="C24" i="13"/>
  <c r="C18" i="13"/>
  <c r="C12" i="13"/>
  <c r="C8" i="13"/>
  <c r="C2" i="13"/>
  <c r="C24" i="12"/>
  <c r="C14" i="12"/>
  <c r="C8" i="12"/>
  <c r="C4" i="12"/>
  <c r="C27" i="12"/>
  <c r="C25" i="12"/>
  <c r="C23" i="12"/>
  <c r="C21" i="12"/>
  <c r="C19" i="12"/>
  <c r="C17" i="12"/>
  <c r="C15" i="12"/>
  <c r="C13" i="12"/>
  <c r="C11" i="12"/>
  <c r="C9" i="12"/>
  <c r="C7" i="12"/>
  <c r="C5" i="12"/>
  <c r="C3" i="12"/>
  <c r="C22" i="12"/>
  <c r="C20" i="12"/>
  <c r="C18" i="12"/>
  <c r="C16" i="12"/>
  <c r="C12" i="12"/>
  <c r="C10" i="12"/>
  <c r="C6" i="12"/>
  <c r="C2" i="12"/>
  <c r="C26" i="12"/>
  <c r="C22" i="6"/>
  <c r="C27" i="6"/>
  <c r="C25" i="6"/>
  <c r="C23" i="6"/>
  <c r="C21" i="6"/>
  <c r="C19" i="6"/>
  <c r="C17" i="6"/>
  <c r="C15" i="6"/>
  <c r="C13" i="6"/>
  <c r="C11" i="6"/>
  <c r="C9" i="6"/>
  <c r="C7" i="6"/>
  <c r="C5" i="6"/>
  <c r="C3" i="6"/>
  <c r="C24" i="6"/>
  <c r="C20" i="6"/>
  <c r="C18" i="6"/>
  <c r="C16" i="6"/>
  <c r="C14" i="6"/>
  <c r="C12" i="6"/>
  <c r="C10" i="6"/>
  <c r="C8" i="6"/>
  <c r="C6" i="6"/>
  <c r="C4" i="6"/>
  <c r="C2" i="6"/>
  <c r="C26" i="6"/>
  <c r="C24" i="5"/>
  <c r="C20" i="5"/>
  <c r="C14" i="5"/>
  <c r="C10" i="5"/>
  <c r="C6" i="5"/>
  <c r="C2" i="5"/>
  <c r="C27" i="5"/>
  <c r="C25" i="5"/>
  <c r="C23" i="5"/>
  <c r="C21" i="5"/>
  <c r="C19" i="5"/>
  <c r="C17" i="5"/>
  <c r="C15" i="5"/>
  <c r="C13" i="5"/>
  <c r="C11" i="5"/>
  <c r="C9" i="5"/>
  <c r="C7" i="5"/>
  <c r="C5" i="5"/>
  <c r="C3" i="5"/>
  <c r="C26" i="5"/>
  <c r="C22" i="5"/>
  <c r="C18" i="5"/>
  <c r="C16" i="5"/>
  <c r="C12" i="5"/>
  <c r="C8" i="5"/>
  <c r="C4" i="5"/>
  <c r="C27" i="3"/>
  <c r="C25" i="3"/>
  <c r="C23" i="3"/>
  <c r="C21" i="3"/>
  <c r="C19" i="3"/>
  <c r="C17" i="3"/>
  <c r="C15" i="3"/>
  <c r="C13" i="3"/>
  <c r="C11" i="3"/>
  <c r="C9" i="3"/>
  <c r="C7" i="3"/>
  <c r="C5" i="3"/>
  <c r="C3" i="3"/>
  <c r="C26" i="3"/>
  <c r="C24" i="3"/>
  <c r="C22" i="3"/>
  <c r="C20" i="3"/>
  <c r="C18" i="3"/>
  <c r="C16" i="3"/>
  <c r="C14" i="3"/>
  <c r="C12" i="3"/>
  <c r="C10" i="3"/>
  <c r="C8" i="3"/>
  <c r="C6" i="3"/>
  <c r="C4" i="3"/>
  <c r="C2" i="3"/>
  <c r="C27" i="17"/>
  <c r="C25" i="17"/>
  <c r="C23" i="17"/>
  <c r="C21" i="17"/>
  <c r="C19" i="17"/>
  <c r="C17" i="17"/>
  <c r="C15" i="17"/>
  <c r="C13" i="17"/>
  <c r="C11" i="17"/>
  <c r="C9" i="17"/>
  <c r="C7" i="17"/>
  <c r="C5" i="17"/>
  <c r="C3" i="17"/>
  <c r="C26" i="17"/>
  <c r="C24" i="17"/>
  <c r="C22" i="17"/>
  <c r="C20" i="17"/>
  <c r="C18" i="17"/>
  <c r="C16" i="17"/>
  <c r="C14" i="17"/>
  <c r="C12" i="17"/>
  <c r="C10" i="17"/>
  <c r="C8" i="17"/>
  <c r="C6" i="17"/>
  <c r="C4" i="17"/>
  <c r="C2" i="17"/>
  <c r="C27" i="16"/>
  <c r="C25" i="16"/>
  <c r="C23" i="16"/>
  <c r="C21" i="16"/>
  <c r="C19" i="16"/>
  <c r="C17" i="16"/>
  <c r="C15" i="16"/>
  <c r="C13" i="16"/>
  <c r="C11" i="16"/>
  <c r="C9" i="16"/>
  <c r="C7" i="16"/>
  <c r="C5" i="16"/>
  <c r="C3" i="16"/>
  <c r="C26" i="16"/>
  <c r="C24" i="16"/>
  <c r="C22" i="16"/>
  <c r="C20" i="16"/>
  <c r="C18" i="16"/>
  <c r="C16" i="16"/>
  <c r="C14" i="16"/>
  <c r="C12" i="16"/>
  <c r="C10" i="16"/>
  <c r="C8" i="16"/>
  <c r="C6" i="16"/>
  <c r="C4" i="16"/>
  <c r="C2" i="16"/>
  <c r="C24" i="15"/>
  <c r="C22" i="15"/>
  <c r="C18" i="15"/>
  <c r="C12" i="15"/>
  <c r="C8" i="15"/>
  <c r="C6" i="15"/>
  <c r="C4" i="15"/>
  <c r="C27" i="15"/>
  <c r="C25" i="15"/>
  <c r="C23" i="15"/>
  <c r="C21" i="15"/>
  <c r="C19" i="15"/>
  <c r="C17" i="15"/>
  <c r="C15" i="15"/>
  <c r="C13" i="15"/>
  <c r="C11" i="15"/>
  <c r="C9" i="15"/>
  <c r="C7" i="15"/>
  <c r="C5" i="15"/>
  <c r="C3" i="15"/>
  <c r="C26" i="15"/>
  <c r="C20" i="15"/>
  <c r="C16" i="15"/>
  <c r="C14" i="15"/>
  <c r="C10" i="15"/>
  <c r="C2" i="15"/>
  <c r="K2" i="1" l="1"/>
</calcChain>
</file>

<file path=xl/sharedStrings.xml><?xml version="1.0" encoding="utf-8"?>
<sst xmlns="http://schemas.openxmlformats.org/spreadsheetml/2006/main" count="2235" uniqueCount="144">
  <si>
    <t>NO</t>
    <phoneticPr fontId="2"/>
  </si>
  <si>
    <t>売上日</t>
    <rPh sb="0" eb="3">
      <t>ウリアゲビ</t>
    </rPh>
    <phoneticPr fontId="2"/>
  </si>
  <si>
    <t>得意先</t>
    <rPh sb="0" eb="3">
      <t>トクイサキ</t>
    </rPh>
    <phoneticPr fontId="2"/>
  </si>
  <si>
    <t>商品名</t>
    <rPh sb="0" eb="2">
      <t>ショウヒン</t>
    </rPh>
    <rPh sb="2" eb="3">
      <t>メイ</t>
    </rPh>
    <phoneticPr fontId="2"/>
  </si>
  <si>
    <t>分類</t>
    <rPh sb="0" eb="1">
      <t>ブン</t>
    </rPh>
    <rPh sb="1" eb="2">
      <t>ルイ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</si>
  <si>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</si>
  <si>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</si>
  <si>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</si>
  <si>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金額合計</t>
    <rPh sb="0" eb="2">
      <t>キンガク</t>
    </rPh>
    <rPh sb="2" eb="4">
      <t>ゴウケイ</t>
    </rPh>
    <phoneticPr fontId="2"/>
  </si>
  <si>
    <t>Aストア</t>
  </si>
  <si>
    <t>シュークリーム</t>
  </si>
  <si>
    <t>洋菓子</t>
  </si>
  <si>
    <t>シュークリーム</t>
    <phoneticPr fontId="2"/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</si>
  <si>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</si>
  <si>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</si>
  <si>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</si>
  <si>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</si>
  <si>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</si>
  <si>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</si>
  <si>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</si>
  <si>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</si>
  <si>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</si>
  <si>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</si>
  <si>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</si>
  <si>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</si>
  <si>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</si>
  <si>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2"/>
  </si>
  <si>
    <t>豆大福</t>
  </si>
  <si>
    <t>集計</t>
  </si>
  <si>
    <t>顧客NO</t>
    <rPh sb="0" eb="2">
      <t>コキャク</t>
    </rPh>
    <phoneticPr fontId="2"/>
  </si>
  <si>
    <t>顧客氏名</t>
    <rPh sb="0" eb="2">
      <t>コキャク</t>
    </rPh>
    <rPh sb="2" eb="4">
      <t>シメイ</t>
    </rPh>
    <phoneticPr fontId="2"/>
  </si>
  <si>
    <t>フリガナ</t>
    <phoneticPr fontId="2"/>
  </si>
  <si>
    <t>性別</t>
    <rPh sb="0" eb="2">
      <t>セイベツ</t>
    </rPh>
    <phoneticPr fontId="2"/>
  </si>
  <si>
    <t>郵便番号</t>
    <rPh sb="0" eb="2">
      <t>ユウビン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</si>
  <si>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</si>
  <si>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</si>
  <si>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</si>
  <si>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</si>
  <si>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久留米　まり</t>
    <rPh sb="0" eb="3">
      <t>クルメ</t>
    </rPh>
    <phoneticPr fontId="2"/>
  </si>
  <si>
    <t>女</t>
    <rPh sb="0" eb="1">
      <t>オンナ</t>
    </rPh>
    <phoneticPr fontId="2"/>
  </si>
  <si>
    <t>143-0005</t>
  </si>
  <si>
    <t>東京都大田区平和の森公園1-01-000</t>
  </si>
  <si>
    <t>03-3311-0000</t>
  </si>
  <si>
    <t>鈴木　紀恵</t>
    <rPh sb="0" eb="2">
      <t>スズキ</t>
    </rPh>
    <rPh sb="3" eb="5">
      <t>ノリエ</t>
    </rPh>
    <phoneticPr fontId="2"/>
  </si>
  <si>
    <t>145-0076</t>
  </si>
  <si>
    <t>東京都大田区田園調布南1-0-0</t>
  </si>
  <si>
    <t>03-0043-0000</t>
  </si>
  <si>
    <t>辻本　幸子</t>
    <rPh sb="0" eb="1">
      <t>ツジ</t>
    </rPh>
    <rPh sb="1" eb="2">
      <t>モト</t>
    </rPh>
    <rPh sb="3" eb="5">
      <t>サチコ</t>
    </rPh>
    <phoneticPr fontId="2"/>
  </si>
  <si>
    <t>211-0025</t>
  </si>
  <si>
    <t>神奈川県川崎市中原区木月0-3-0</t>
  </si>
  <si>
    <t>044-008-0000</t>
  </si>
  <si>
    <t>宇野　春樹</t>
    <rPh sb="0" eb="2">
      <t>ウノ</t>
    </rPh>
    <rPh sb="3" eb="5">
      <t>ハルキ</t>
    </rPh>
    <phoneticPr fontId="2"/>
  </si>
  <si>
    <t>男</t>
    <rPh sb="0" eb="1">
      <t>オトコ</t>
    </rPh>
    <phoneticPr fontId="2"/>
  </si>
  <si>
    <t>165-0031</t>
  </si>
  <si>
    <t>東京都中野区上鷺宮3-3-0001</t>
  </si>
  <si>
    <t>03-0053-0000</t>
  </si>
  <si>
    <t>藤原　裕子</t>
    <rPh sb="0" eb="2">
      <t>フジワラ</t>
    </rPh>
    <rPh sb="3" eb="5">
      <t>ユウコ</t>
    </rPh>
    <phoneticPr fontId="2"/>
  </si>
  <si>
    <t>179-0074</t>
  </si>
  <si>
    <t>東京都練馬区春日町1-2-3-0</t>
  </si>
  <si>
    <t>03-0078-0000</t>
  </si>
  <si>
    <t>宗像　翔</t>
    <rPh sb="0" eb="2">
      <t>ムナカタ</t>
    </rPh>
    <rPh sb="3" eb="4">
      <t>ショウ</t>
    </rPh>
    <phoneticPr fontId="2"/>
  </si>
  <si>
    <t>335-0016</t>
  </si>
  <si>
    <t>埼玉県戸田市下前111-00</t>
  </si>
  <si>
    <t>048-009-0000</t>
  </si>
  <si>
    <t>山口　仁</t>
    <rPh sb="0" eb="2">
      <t>ヤマグチ</t>
    </rPh>
    <rPh sb="3" eb="4">
      <t>ジン</t>
    </rPh>
    <phoneticPr fontId="2"/>
  </si>
  <si>
    <t>184-0001</t>
  </si>
  <si>
    <t>東京都小金井市関野町0-0-1</t>
  </si>
  <si>
    <t>0422-03-0000</t>
  </si>
  <si>
    <t>鷲尾　千恵子</t>
    <rPh sb="0" eb="2">
      <t>ワシオ</t>
    </rPh>
    <rPh sb="3" eb="6">
      <t>チエコ</t>
    </rPh>
    <phoneticPr fontId="2"/>
  </si>
  <si>
    <t>150-0001</t>
  </si>
  <si>
    <t>東京都渋谷区神宮前0-0-0</t>
  </si>
  <si>
    <t>03-0077-0000</t>
  </si>
  <si>
    <t>江本　玲子</t>
    <rPh sb="0" eb="2">
      <t>エモト</t>
    </rPh>
    <rPh sb="3" eb="5">
      <t>レイコ</t>
    </rPh>
    <phoneticPr fontId="2"/>
  </si>
  <si>
    <t>242-0021</t>
  </si>
  <si>
    <t>神奈川県大和市中央222-00</t>
  </si>
  <si>
    <t>046-009-0000</t>
  </si>
  <si>
    <t>安藤　博美</t>
    <rPh sb="0" eb="2">
      <t>アンドウ</t>
    </rPh>
    <rPh sb="3" eb="5">
      <t>ヒロミ</t>
    </rPh>
    <phoneticPr fontId="2"/>
  </si>
  <si>
    <t>221-0023</t>
  </si>
  <si>
    <t>神奈川県横浜市神奈川区宝町4-0</t>
  </si>
  <si>
    <t>080-003-0000</t>
  </si>
  <si>
    <t>草野　みどり</t>
    <rPh sb="0" eb="2">
      <t>クサノ</t>
    </rPh>
    <phoneticPr fontId="2"/>
  </si>
  <si>
    <t>215-0005</t>
  </si>
  <si>
    <t>神奈川県川崎市麻生区千代ケ丘0-1</t>
  </si>
  <si>
    <t>090-100-0000</t>
  </si>
  <si>
    <t>佐々木　宏</t>
    <rPh sb="0" eb="3">
      <t>ササキ</t>
    </rPh>
    <rPh sb="4" eb="5">
      <t>ヒロシ</t>
    </rPh>
    <phoneticPr fontId="2"/>
  </si>
  <si>
    <t>345-0001</t>
  </si>
  <si>
    <t>埼玉県北葛飾郡杉戸町木津内9-0</t>
  </si>
  <si>
    <t>048-001-0000</t>
  </si>
  <si>
    <t>辻　安江</t>
    <rPh sb="0" eb="1">
      <t>ツジ</t>
    </rPh>
    <rPh sb="2" eb="4">
      <t>ヤスエ</t>
    </rPh>
    <phoneticPr fontId="2"/>
  </si>
  <si>
    <t>277-0021</t>
  </si>
  <si>
    <t>千葉県柏市中央町4-3-2-0</t>
  </si>
  <si>
    <t>04-009-0000</t>
  </si>
  <si>
    <t>加藤　康代</t>
    <rPh sb="0" eb="2">
      <t>カトウ</t>
    </rPh>
    <rPh sb="3" eb="5">
      <t>ヤスヨ</t>
    </rPh>
    <phoneticPr fontId="2"/>
  </si>
  <si>
    <t>261-0022</t>
  </si>
  <si>
    <t>千葉県千葉市美浜区美浜0-0</t>
  </si>
  <si>
    <t>080-006-0000</t>
  </si>
  <si>
    <t>新藤　雄介</t>
    <rPh sb="0" eb="2">
      <t>シンドウ</t>
    </rPh>
    <rPh sb="3" eb="5">
      <t>ユウスケ</t>
    </rPh>
    <phoneticPr fontId="2"/>
  </si>
  <si>
    <t>231-0013</t>
  </si>
  <si>
    <t>神奈川県横浜市中区住吉町9-4-0</t>
  </si>
  <si>
    <t>045-007-0000</t>
  </si>
  <si>
    <t>近棟　宏</t>
    <rPh sb="0" eb="2">
      <t>チカムネ</t>
    </rPh>
    <rPh sb="3" eb="4">
      <t>ヒロシ</t>
    </rPh>
    <phoneticPr fontId="2"/>
  </si>
  <si>
    <t>192-0001</t>
  </si>
  <si>
    <t>東京都八王子市戸吹町00-0</t>
  </si>
  <si>
    <t>090-050-0000</t>
  </si>
  <si>
    <t>西本　明美</t>
    <rPh sb="0" eb="2">
      <t>ニシモト</t>
    </rPh>
    <rPh sb="3" eb="5">
      <t>アケミ</t>
    </rPh>
    <phoneticPr fontId="2"/>
  </si>
  <si>
    <t>260-0851</t>
  </si>
  <si>
    <t>千葉県千葉市中央区矢作町0-0-1</t>
  </si>
  <si>
    <t>043-001-0000</t>
  </si>
  <si>
    <t>引場　聡</t>
    <rPh sb="0" eb="2">
      <t>ヒキバ</t>
    </rPh>
    <rPh sb="3" eb="4">
      <t>サトシ</t>
    </rPh>
    <phoneticPr fontId="2"/>
  </si>
  <si>
    <t>272-0011</t>
  </si>
  <si>
    <t>千葉県市川市高谷新町303-0</t>
  </si>
  <si>
    <t>047-004-0000</t>
  </si>
  <si>
    <t>水口　加奈子</t>
    <rPh sb="0" eb="2">
      <t>ミズグチ</t>
    </rPh>
    <rPh sb="3" eb="6">
      <t>カナコ</t>
    </rPh>
    <phoneticPr fontId="2"/>
  </si>
  <si>
    <t>181-0013</t>
  </si>
  <si>
    <t>東京都三鷹市下連雀000-1</t>
  </si>
  <si>
    <t>080-052-0000</t>
  </si>
  <si>
    <t>湯川　祥子</t>
    <rPh sb="0" eb="2">
      <t>ユカワ</t>
    </rPh>
    <rPh sb="3" eb="5">
      <t>ショウコ</t>
    </rPh>
    <phoneticPr fontId="2"/>
  </si>
  <si>
    <t>352-0003</t>
  </si>
  <si>
    <t>埼玉県新座市北野123-000</t>
  </si>
  <si>
    <t>048-008-0000</t>
  </si>
  <si>
    <t>渡辺　義之</t>
    <rPh sb="0" eb="2">
      <t>ワタナベ</t>
    </rPh>
    <rPh sb="3" eb="5">
      <t>ヨシユキ</t>
    </rPh>
    <phoneticPr fontId="2"/>
  </si>
  <si>
    <t>278-0031</t>
  </si>
  <si>
    <t>千葉県野田市中根88-0</t>
  </si>
  <si>
    <t>090-003-0000</t>
  </si>
  <si>
    <t>伊藤　瑞穂</t>
    <rPh sb="0" eb="2">
      <t>イトウ</t>
    </rPh>
    <rPh sb="3" eb="5">
      <t>ミズホ</t>
    </rPh>
    <phoneticPr fontId="2"/>
  </si>
  <si>
    <t>181-0001</t>
  </si>
  <si>
    <t>東京都三鷹市井の頭0-0-1</t>
  </si>
  <si>
    <t>090-000-0000</t>
  </si>
  <si>
    <t>木本　あけみ</t>
    <rPh sb="0" eb="2">
      <t>キモト</t>
    </rPh>
    <phoneticPr fontId="2"/>
  </si>
  <si>
    <t>213-0011</t>
  </si>
  <si>
    <t>神奈川県川崎市高津区久本0-0</t>
  </si>
  <si>
    <t>044-009-0000</t>
  </si>
  <si>
    <t>木本　麗奈</t>
    <rPh sb="0" eb="2">
      <t>キモト</t>
    </rPh>
    <rPh sb="3" eb="5">
      <t>レナ</t>
    </rPh>
    <phoneticPr fontId="2"/>
  </si>
  <si>
    <t>190-0202</t>
  </si>
  <si>
    <t>東京都西多摩郡檜原村藤原1-0</t>
  </si>
  <si>
    <t>090-111-0000</t>
  </si>
  <si>
    <t>近本　雄二</t>
    <rPh sb="0" eb="2">
      <t>チカモト</t>
    </rPh>
    <rPh sb="3" eb="5">
      <t>ユウジ</t>
    </rPh>
    <phoneticPr fontId="2"/>
  </si>
  <si>
    <t>171-0022</t>
  </si>
  <si>
    <t>東京都豊島区南池袋5-0-0</t>
  </si>
  <si>
    <t>03-3232-0000</t>
  </si>
  <si>
    <t>似鳥　静江</t>
    <rPh sb="0" eb="2">
      <t>ニタトリ</t>
    </rPh>
    <rPh sb="3" eb="5">
      <t>シズエ</t>
    </rPh>
    <phoneticPr fontId="2"/>
  </si>
  <si>
    <t>330-0044</t>
  </si>
  <si>
    <t>埼玉県さいたま市浦和区瀬ケ崎0-1-1</t>
  </si>
  <si>
    <t>048-010-0000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</si>
</sst>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38" fontId="1" fillId="0" borderId="0" xfId="0" applyNumberFormat="1" applyFont="1">
      <alignment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4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38" fontId="0" fillId="0" borderId="1" xfId="1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Users\kensyo\Desktop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チョコレートデコレーション（5号）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苺サンドデコレーション（5号）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フルーツデコレーション（5号）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アレルギー対応デコレーション（5号）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マドレーヌ（5個）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マカロン（4個）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248610-E0D3-49B2-B636-42D0FDC7F055}" name="テーブル15895" displayName="テーブル15895" ref="A1:H116" totalsRowCount="1" headerRowDxfId="39" dataDxfId="38" headerRowCellStyle="桁区切り" dataCellStyle="桁区切り">
  <tableColumns count="8">
    <tableColumn id="1" xr3:uid="{B51609FC-4905-4A49-B10C-B1FEB96744B4}" name="NO" totalsRowLabel="集計"/>
    <tableColumn id="2" xr3:uid="{196D498D-0BD6-4C2B-9554-80AAC3455413}" name="売上日" dataDxfId="37"/>
    <tableColumn id="3" xr3:uid="{13C275EF-F061-4279-8D0C-EB52134AEFDB}" name="得意先" dataDxfId="36"/>
    <tableColumn id="4" xr3:uid="{9208089A-88DD-454D-A41F-FA3C63CDC6E9}" name="商品名"/>
    <tableColumn id="5" xr3:uid="{F2A8E56D-C59C-4E1F-B029-A8FFB4902315}" name="分類"/>
    <tableColumn id="6" xr3:uid="{FCEB357C-E270-4BA4-8539-DA8E3FE96D1F}" name="単価" dataDxfId="35" totalsRowDxfId="34" dataCellStyle="桁区切り"/>
    <tableColumn id="7" xr3:uid="{82CB26D2-8847-4140-8803-7F21F3778FCA}" name="数量" totalsRowFunction="sum" dataDxfId="33" totalsRowDxfId="32" dataCellStyle="桁区切り"/>
    <tableColumn id="8" xr3:uid="{17E21E62-2D52-4A9D-A794-C5E99A7BD98F}" name="金額" totalsRowFunction="sum" dataDxfId="31" totalsRowDxfId="30" dataCellStyle="桁区切り">
      <calculatedColumnFormula>F2*G2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50F572-9005-44CA-9297-ECD870AE73AC}" name="テーブル1589" displayName="テーブル1589" ref="A1:H116" totalsRowCount="1" headerRowDxfId="29" dataDxfId="28" headerRowCellStyle="桁区切り" dataCellStyle="桁区切り">
  <tableColumns count="8">
    <tableColumn id="1" xr3:uid="{78A313A4-DAA1-4539-9221-A59B3FE01A59}" name="NO" totalsRowLabel="集計"/>
    <tableColumn id="2" xr3:uid="{62B81DBE-36E6-4B39-AB3B-8E44F0AB3456}" name="売上日" dataDxfId="27"/>
    <tableColumn id="3" xr3:uid="{42EC7963-6F89-46E6-A716-E72201ECD378}" name="得意先" dataDxfId="26"/>
    <tableColumn id="4" xr3:uid="{3C44E11B-CBD5-4890-8055-B5121D9BE24B}" name="商品名"/>
    <tableColumn id="5" xr3:uid="{7D958E49-C9C9-4D6B-88CC-3EB27CC1F62E}" name="分類"/>
    <tableColumn id="6" xr3:uid="{CD3C6ED8-B1E6-4D9C-BD3D-CB31913A354F}" name="単価" dataDxfId="25" totalsRowDxfId="24" dataCellStyle="桁区切り"/>
    <tableColumn id="7" xr3:uid="{A79C87F1-218F-4BB9-8BBE-60FB95C648A7}" name="数量" totalsRowFunction="sum" dataDxfId="23" totalsRowDxfId="22" dataCellStyle="桁区切り"/>
    <tableColumn id="8" xr3:uid="{3F1929BF-E081-4927-A888-6CD9FCFB9C71}" name="金額" totalsRowFunction="sum" dataDxfId="21" totalsRowDxfId="20" dataCellStyle="桁区切り">
      <calculatedColumnFormula>F2*G2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D31393C-D0A0-48E1-89FE-21CCB8B851B5}" name="テーブル158958" displayName="テーブル158958" ref="A1:H44" totalsRowCount="1" headerRowDxfId="19" dataDxfId="18" headerRowCellStyle="桁区切り" dataCellStyle="桁区切り">
  <tableColumns count="8">
    <tableColumn id="1" xr3:uid="{27F95683-AF8D-41E1-AC2C-592AEDC392E7}" name="NO" totalsRowLabel="集計"/>
    <tableColumn id="2" xr3:uid="{6347C17E-0806-4B9E-A5C8-AAFC35957A70}" name="売上日" dataDxfId="17"/>
    <tableColumn id="3" xr3:uid="{93098636-3D5B-4C1E-9141-1F6DE46CE92D}" name="得意先" dataDxfId="16"/>
    <tableColumn id="4" xr3:uid="{2FB1F409-8B19-4E96-B97A-4763651DAE8D}" name="商品名"/>
    <tableColumn id="5" xr3:uid="{0CFE42FA-31F3-40C4-A3E2-EDC4975C542D}" name="分類"/>
    <tableColumn id="6" xr3:uid="{F33C0815-EC10-4F62-95AD-D6DC1FA4B0C0}" name="単価" dataDxfId="15" totalsRowDxfId="14" dataCellStyle="桁区切り"/>
    <tableColumn id="7" xr3:uid="{0AA0BB6F-002C-4D20-8999-A0EAEE671C55}" name="数量" totalsRowFunction="sum" dataDxfId="13" totalsRowDxfId="12" dataCellStyle="桁区切り"/>
    <tableColumn id="8" xr3:uid="{3FBE67A3-87C6-4B99-8BA5-9C6174C8003E}" name="金額" totalsRowFunction="sum" dataDxfId="11" totalsRowDxfId="10" dataCellStyle="桁区切り">
      <calculatedColumnFormula>F2*G2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7EC8EC9-B236-464F-B151-6112AD40DD5E}" name="テーブル1589583" displayName="テーブル1589583" ref="A1:H44" totalsRowCount="1" headerRowDxfId="9" dataDxfId="8" headerRowCellStyle="桁区切り" dataCellStyle="桁区切り">
  <tableColumns count="8">
    <tableColumn id="1" xr3:uid="{17FFECDE-83C7-4447-8278-A45CD5FDEF22}" name="NO" totalsRowLabel="集計"/>
    <tableColumn id="2" xr3:uid="{4FB1A204-3269-4711-ACDA-9F62A25183DD}" name="売上日" dataDxfId="7"/>
    <tableColumn id="3" xr3:uid="{9D259A6F-5746-4704-A6C8-1B63521F1DF8}" name="得意先" dataDxfId="6"/>
    <tableColumn id="4" xr3:uid="{030899A1-F4B1-4E2B-A1F3-421F554973E4}" name="商品名"/>
    <tableColumn id="5" xr3:uid="{782E7C4D-D185-4FB7-B474-66259D742E12}" name="分類"/>
    <tableColumn id="6" xr3:uid="{D8E7DBF0-DCD5-43A6-A7A0-ED3043ABEC1F}" name="単価" dataDxfId="5" totalsRowDxfId="4" dataCellStyle="桁区切り"/>
    <tableColumn id="7" xr3:uid="{A4CC4C08-782E-4803-9D1A-DA6D0CADE138}" name="数量" totalsRowFunction="sum" dataDxfId="3" totalsRowDxfId="2" dataCellStyle="桁区切り"/>
    <tableColumn id="8" xr3:uid="{A01FDE51-8799-4A59-B145-1EF5DD09EA14}" name="金額" totalsRowFunction="sum" dataDxfId="1" totalsRowDxfId="0" dataCellStyle="桁区切り">
      <calculatedColumnFormula>F2*G2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FF6E-2A7B-4AF1-AC51-7FD626DF9972}">
  <sheetPr>
    <tabColor rgb="FF92D050"/>
  </sheetPr>
  <dimension ref="A1:I27"/>
  <sheetViews>
    <sheetView tabSelected="1" view="pageLayout" zoomScale="80" zoomScaleNormal="100" zoomScalePageLayoutView="80" workbookViewId="0">
      <selection activeCell="C7" sqref="C7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2.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75" bottom="0.75" header="0.3" footer="0.3"/>
  <pageSetup paperSize="9" fitToWidth="0" fitToHeight="0" orientation="landscape" horizontalDpi="4294967293" r:id="rId1"/>
  <headerFooter>
    <oddHeader>&amp;C顧客リスト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F212-48D8-4B97-BDC9-D474735DE2DB}">
  <sheetPr>
    <tabColor rgb="FF92D050"/>
  </sheetPr>
  <dimension ref="A1:I27"/>
  <sheetViews>
    <sheetView view="pageLayout" zoomScaleNormal="100" workbookViewId="0">
      <selection activeCell="C4" sqref="C4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0866141732283472" right="0.70866141732283472" top="0.98425196850393704" bottom="1.3779527559055118" header="0.31496062992125984" footer="0.31496062992125984"/>
  <pageSetup paperSize="9" orientation="landscape" horizontalDpi="4294967293" r:id="rId1"/>
  <headerFooter>
    <oddHeader>&amp;C顧客リスト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01B8D-D9DF-4761-BFA7-0E397FEA2CCA}">
  <sheetPr>
    <tabColor rgb="FFFFC000"/>
  </sheetPr>
  <dimension ref="A1:I27"/>
  <sheetViews>
    <sheetView zoomScaleNormal="100" workbookViewId="0">
      <selection activeCell="K16" sqref="K16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29.25" style="11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7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verticalDpi="0" r:id="rId1"/>
  <headerFooter>
    <oddHeader>&amp;C顧客リスト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E7CE1-7696-400C-BDB1-BF404505E124}">
  <sheetPr>
    <tabColor rgb="FFFFC000"/>
  </sheetPr>
  <dimension ref="A1:I27"/>
  <sheetViews>
    <sheetView zoomScaleNormal="100" workbookViewId="0">
      <selection activeCell="K16" sqref="K16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26.125" style="22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2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21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21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21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21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21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21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21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21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21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21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21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21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21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21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21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21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21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21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21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21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21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21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21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21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21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21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verticalDpi="0" r:id="rId1"/>
  <headerFooter>
    <oddHeader>&amp;C顧客リスト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11110-4440-48A9-9F32-EDAFA4915239}">
  <sheetPr>
    <tabColor rgb="FFFFC000"/>
  </sheetPr>
  <dimension ref="A1:I27"/>
  <sheetViews>
    <sheetView zoomScaleNormal="100" workbookViewId="0">
      <selection activeCell="K16" sqref="K16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29.25" style="19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8" t="s">
        <v>34</v>
      </c>
      <c r="G1" s="10" t="s">
        <v>35</v>
      </c>
      <c r="H1" s="10" t="s">
        <v>36</v>
      </c>
      <c r="I1" s="10" t="s">
        <v>37</v>
      </c>
    </row>
    <row r="2" spans="1:9" ht="37.5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6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6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6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6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6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6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6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6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6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6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ht="37.5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6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6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6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6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6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6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6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6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6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6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6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6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6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6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6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ht="37.5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6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r:id="rId1"/>
  <headerFooter>
    <oddHeader>&amp;C顧客リスト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72437-AFEB-45A6-9853-85BFC06C0764}">
  <sheetPr>
    <tabColor rgb="FF92D050"/>
    <pageSetUpPr fitToPage="1"/>
  </sheetPr>
  <dimension ref="A1:I27"/>
  <sheetViews>
    <sheetView view="pageLayout" zoomScale="80" zoomScaleNormal="100" zoomScalePageLayoutView="80" workbookViewId="0">
      <selection activeCell="C7" sqref="C7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2.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75" bottom="0.75" header="0.3" footer="0.3"/>
  <pageSetup paperSize="9" scale="98" fitToHeight="0" orientation="landscape" horizontalDpi="4294967293" r:id="rId1"/>
  <headerFooter>
    <oddHeader>&amp;C顧客リスト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DF8B5-B2FC-4D99-8354-74D96DA34E16}">
  <sheetPr>
    <tabColor rgb="FFFFC000"/>
    <pageSetUpPr autoPageBreaks="0"/>
  </sheetPr>
  <dimension ref="A1:K116"/>
  <sheetViews>
    <sheetView workbookViewId="0">
      <selection activeCell="I20" sqref="I20"/>
    </sheetView>
  </sheetViews>
  <sheetFormatPr defaultRowHeight="18.75" x14ac:dyDescent="0.4"/>
  <cols>
    <col min="1" max="1" width="5.5" bestFit="1" customWidth="1"/>
    <col min="2" max="2" width="9.25" bestFit="1" customWidth="1"/>
    <col min="3" max="3" width="8.375" bestFit="1" customWidth="1"/>
    <col min="4" max="4" width="21.375" bestFit="1" customWidth="1"/>
    <col min="5" max="5" width="9" bestFit="1" customWidth="1"/>
    <col min="6" max="6" width="6" style="5" bestFit="1" customWidth="1"/>
    <col min="7" max="7" width="6.75" style="5" bestFit="1" customWidth="1"/>
    <col min="8" max="8" width="9" style="5" bestFit="1" customWidth="1"/>
    <col min="9" max="9" width="4.5" customWidth="1"/>
    <col min="10" max="10" width="15.125" bestFit="1" customWidth="1"/>
  </cols>
  <sheetData>
    <row r="1" spans="1:11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J1" s="3" t="s">
        <v>3</v>
      </c>
      <c r="K1" s="3" t="s">
        <v>8</v>
      </c>
    </row>
    <row r="2" spans="1:11" x14ac:dyDescent="0.4">
      <c r="A2">
        <v>1</v>
      </c>
      <c r="B2" s="4">
        <v>44288</v>
      </c>
      <c r="C2" s="4" t="s">
        <v>9</v>
      </c>
      <c r="D2" t="s">
        <v>10</v>
      </c>
      <c r="E2" t="s">
        <v>11</v>
      </c>
      <c r="F2" s="5">
        <v>180</v>
      </c>
      <c r="G2" s="5">
        <v>20</v>
      </c>
      <c r="H2" s="5">
        <f>F2*G2</f>
        <v>3600</v>
      </c>
      <c r="J2" s="6" t="s">
        <v>12</v>
      </c>
      <c r="K2" s="15">
        <f>SUMIF(D:D,J2,H:H)</f>
        <v>32400</v>
      </c>
    </row>
    <row r="3" spans="1:11" x14ac:dyDescent="0.4">
      <c r="A3">
        <v>2</v>
      </c>
      <c r="B3" s="4">
        <v>44288</v>
      </c>
      <c r="C3" s="4" t="s">
        <v>13</v>
      </c>
      <c r="D3" t="s">
        <v>14</v>
      </c>
      <c r="E3" t="s">
        <v>11</v>
      </c>
      <c r="F3" s="5">
        <v>350</v>
      </c>
      <c r="G3" s="5">
        <v>17</v>
      </c>
      <c r="H3" s="5">
        <f t="shared" ref="H3:H66" si="0">F3*G3</f>
        <v>5950</v>
      </c>
    </row>
    <row r="4" spans="1:11" x14ac:dyDescent="0.4">
      <c r="A4">
        <v>3</v>
      </c>
      <c r="B4" s="4">
        <v>44288</v>
      </c>
      <c r="C4" s="4" t="s">
        <v>13</v>
      </c>
      <c r="D4" t="s">
        <v>10</v>
      </c>
      <c r="E4" t="s">
        <v>11</v>
      </c>
      <c r="F4" s="5">
        <v>180</v>
      </c>
      <c r="G4" s="5">
        <v>17</v>
      </c>
      <c r="H4" s="5">
        <f t="shared" si="0"/>
        <v>3060</v>
      </c>
    </row>
    <row r="5" spans="1:11" x14ac:dyDescent="0.4">
      <c r="A5">
        <v>4</v>
      </c>
      <c r="B5" s="4">
        <v>44288</v>
      </c>
      <c r="C5" s="4" t="s">
        <v>13</v>
      </c>
      <c r="D5" t="s">
        <v>15</v>
      </c>
      <c r="E5" t="s">
        <v>11</v>
      </c>
      <c r="F5" s="5">
        <v>380</v>
      </c>
      <c r="G5" s="5">
        <v>15</v>
      </c>
      <c r="H5" s="5">
        <f t="shared" si="0"/>
        <v>5700</v>
      </c>
    </row>
    <row r="6" spans="1:11" x14ac:dyDescent="0.4">
      <c r="A6">
        <v>5</v>
      </c>
      <c r="B6" s="4">
        <v>44288</v>
      </c>
      <c r="C6" s="4" t="s">
        <v>13</v>
      </c>
      <c r="D6" t="s">
        <v>16</v>
      </c>
      <c r="E6" t="s">
        <v>11</v>
      </c>
      <c r="F6" s="5">
        <v>480</v>
      </c>
      <c r="G6" s="5">
        <v>15</v>
      </c>
      <c r="H6" s="5">
        <f t="shared" si="0"/>
        <v>7200</v>
      </c>
    </row>
    <row r="7" spans="1:11" x14ac:dyDescent="0.4">
      <c r="A7">
        <v>6</v>
      </c>
      <c r="B7" s="4">
        <v>44288</v>
      </c>
      <c r="C7" s="4" t="s">
        <v>9</v>
      </c>
      <c r="D7" t="s">
        <v>17</v>
      </c>
      <c r="E7" t="s">
        <v>18</v>
      </c>
      <c r="F7" s="5">
        <v>600</v>
      </c>
      <c r="G7" s="5">
        <v>15</v>
      </c>
      <c r="H7" s="5">
        <f t="shared" si="0"/>
        <v>9000</v>
      </c>
    </row>
    <row r="8" spans="1:11" x14ac:dyDescent="0.4">
      <c r="A8">
        <v>7</v>
      </c>
      <c r="B8" s="4">
        <v>44288</v>
      </c>
      <c r="C8" s="4" t="s">
        <v>9</v>
      </c>
      <c r="D8" t="s">
        <v>14</v>
      </c>
      <c r="E8" t="s">
        <v>11</v>
      </c>
      <c r="F8" s="5">
        <v>350</v>
      </c>
      <c r="G8" s="5">
        <v>14</v>
      </c>
      <c r="H8" s="5">
        <f t="shared" si="0"/>
        <v>4900</v>
      </c>
    </row>
    <row r="9" spans="1:11" x14ac:dyDescent="0.4">
      <c r="A9">
        <v>8</v>
      </c>
      <c r="B9" s="4">
        <v>44288</v>
      </c>
      <c r="C9" s="4" t="s">
        <v>19</v>
      </c>
      <c r="D9" t="s">
        <v>10</v>
      </c>
      <c r="E9" t="s">
        <v>11</v>
      </c>
      <c r="F9" s="5">
        <v>180</v>
      </c>
      <c r="G9" s="5">
        <v>14</v>
      </c>
      <c r="H9" s="5">
        <f t="shared" si="0"/>
        <v>2520</v>
      </c>
    </row>
    <row r="10" spans="1:11" x14ac:dyDescent="0.4">
      <c r="A10">
        <v>9</v>
      </c>
      <c r="B10" s="4">
        <v>44288</v>
      </c>
      <c r="C10" s="4" t="s">
        <v>13</v>
      </c>
      <c r="D10" t="s">
        <v>20</v>
      </c>
      <c r="E10" t="s">
        <v>11</v>
      </c>
      <c r="F10" s="5">
        <v>520</v>
      </c>
      <c r="G10" s="5">
        <v>12</v>
      </c>
      <c r="H10" s="5">
        <f t="shared" si="0"/>
        <v>6240</v>
      </c>
    </row>
    <row r="11" spans="1:11" ht="17.25" customHeight="1" x14ac:dyDescent="0.4">
      <c r="A11">
        <v>10</v>
      </c>
      <c r="B11" s="4">
        <v>44288</v>
      </c>
      <c r="C11" s="4" t="s">
        <v>19</v>
      </c>
      <c r="D11" t="s">
        <v>14</v>
      </c>
      <c r="E11" t="s">
        <v>11</v>
      </c>
      <c r="F11" s="5">
        <v>350</v>
      </c>
      <c r="G11" s="5">
        <v>12</v>
      </c>
      <c r="H11" s="5">
        <f t="shared" si="0"/>
        <v>4200</v>
      </c>
    </row>
    <row r="12" spans="1:11" x14ac:dyDescent="0.4">
      <c r="A12">
        <v>11</v>
      </c>
      <c r="B12" s="4">
        <v>44288</v>
      </c>
      <c r="C12" s="4" t="s">
        <v>19</v>
      </c>
      <c r="D12" t="s">
        <v>17</v>
      </c>
      <c r="E12" t="s">
        <v>18</v>
      </c>
      <c r="F12" s="5">
        <v>600</v>
      </c>
      <c r="G12" s="5">
        <v>11</v>
      </c>
      <c r="H12" s="5">
        <f t="shared" si="0"/>
        <v>6600</v>
      </c>
    </row>
    <row r="13" spans="1:11" x14ac:dyDescent="0.4">
      <c r="A13">
        <v>12</v>
      </c>
      <c r="B13" s="4">
        <v>44288</v>
      </c>
      <c r="C13" s="4" t="s">
        <v>9</v>
      </c>
      <c r="D13" t="s">
        <v>15</v>
      </c>
      <c r="E13" t="s">
        <v>11</v>
      </c>
      <c r="F13" s="5">
        <v>380</v>
      </c>
      <c r="G13" s="5">
        <v>10</v>
      </c>
      <c r="H13" s="5">
        <f t="shared" si="0"/>
        <v>3800</v>
      </c>
    </row>
    <row r="14" spans="1:11" x14ac:dyDescent="0.4">
      <c r="A14">
        <v>13</v>
      </c>
      <c r="B14" s="4">
        <v>44288</v>
      </c>
      <c r="C14" s="4" t="s">
        <v>9</v>
      </c>
      <c r="D14" t="s">
        <v>21</v>
      </c>
      <c r="E14" t="s">
        <v>18</v>
      </c>
      <c r="F14" s="5">
        <v>800</v>
      </c>
      <c r="G14" s="5">
        <v>10</v>
      </c>
      <c r="H14" s="5">
        <f t="shared" si="0"/>
        <v>8000</v>
      </c>
    </row>
    <row r="15" spans="1:11" x14ac:dyDescent="0.4">
      <c r="A15">
        <v>14</v>
      </c>
      <c r="B15" s="4">
        <v>44288</v>
      </c>
      <c r="C15" s="4" t="s">
        <v>9</v>
      </c>
      <c r="D15" t="s">
        <v>20</v>
      </c>
      <c r="E15" t="s">
        <v>11</v>
      </c>
      <c r="F15" s="5">
        <v>520</v>
      </c>
      <c r="G15" s="5">
        <v>9</v>
      </c>
      <c r="H15" s="5">
        <f t="shared" si="0"/>
        <v>4680</v>
      </c>
    </row>
    <row r="16" spans="1:11" x14ac:dyDescent="0.4">
      <c r="A16">
        <v>15</v>
      </c>
      <c r="B16" s="4">
        <v>44288</v>
      </c>
      <c r="C16" s="4" t="s">
        <v>13</v>
      </c>
      <c r="D16" t="s">
        <v>22</v>
      </c>
      <c r="E16" t="s">
        <v>11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19</v>
      </c>
      <c r="D17" t="s">
        <v>15</v>
      </c>
      <c r="E17" t="s">
        <v>11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19</v>
      </c>
      <c r="D18" t="s">
        <v>20</v>
      </c>
      <c r="E18" t="s">
        <v>11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9</v>
      </c>
      <c r="D19" t="s">
        <v>23</v>
      </c>
      <c r="E19" t="s">
        <v>18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9</v>
      </c>
      <c r="D20" t="s">
        <v>22</v>
      </c>
      <c r="E20" t="s">
        <v>11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19</v>
      </c>
      <c r="D21" t="s">
        <v>23</v>
      </c>
      <c r="E21" t="s">
        <v>18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19</v>
      </c>
      <c r="D22" t="s">
        <v>22</v>
      </c>
      <c r="E22" t="s">
        <v>11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19</v>
      </c>
      <c r="D23" t="s">
        <v>16</v>
      </c>
      <c r="E23" t="s">
        <v>11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19</v>
      </c>
      <c r="D24" t="s">
        <v>21</v>
      </c>
      <c r="E24" t="s">
        <v>18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13</v>
      </c>
      <c r="D25" t="s">
        <v>21</v>
      </c>
      <c r="E25" t="s">
        <v>18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9</v>
      </c>
      <c r="D26" t="s">
        <v>16</v>
      </c>
      <c r="E26" t="s">
        <v>11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13</v>
      </c>
      <c r="D27" t="s">
        <v>17</v>
      </c>
      <c r="E27" t="s">
        <v>18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13</v>
      </c>
      <c r="D28" t="s">
        <v>23</v>
      </c>
      <c r="E28" t="s">
        <v>18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13</v>
      </c>
      <c r="D29" t="s">
        <v>24</v>
      </c>
      <c r="E29" t="s">
        <v>25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19</v>
      </c>
      <c r="D30" t="s">
        <v>24</v>
      </c>
      <c r="E30" t="s">
        <v>25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9</v>
      </c>
      <c r="D31" t="s">
        <v>24</v>
      </c>
      <c r="E31" t="s">
        <v>25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13</v>
      </c>
      <c r="D32" t="s">
        <v>16</v>
      </c>
      <c r="E32" t="s">
        <v>11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13</v>
      </c>
      <c r="D33" t="s">
        <v>26</v>
      </c>
      <c r="E33" t="s">
        <v>11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13</v>
      </c>
      <c r="D34" t="s">
        <v>10</v>
      </c>
      <c r="E34" t="s">
        <v>11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9</v>
      </c>
      <c r="D35" t="s">
        <v>10</v>
      </c>
      <c r="E35" t="s">
        <v>11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13</v>
      </c>
      <c r="D36" t="s">
        <v>15</v>
      </c>
      <c r="E36" t="s">
        <v>11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9</v>
      </c>
      <c r="D37" t="s">
        <v>17</v>
      </c>
      <c r="E37" t="s">
        <v>18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9</v>
      </c>
      <c r="D38" t="s">
        <v>14</v>
      </c>
      <c r="E38" t="s">
        <v>11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19</v>
      </c>
      <c r="D39" t="s">
        <v>10</v>
      </c>
      <c r="E39" t="s">
        <v>11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9</v>
      </c>
      <c r="D40" t="s">
        <v>15</v>
      </c>
      <c r="E40" t="s">
        <v>11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9</v>
      </c>
      <c r="D41" t="s">
        <v>21</v>
      </c>
      <c r="E41" t="s">
        <v>18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19</v>
      </c>
      <c r="D42" t="s">
        <v>14</v>
      </c>
      <c r="E42" t="s">
        <v>11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19</v>
      </c>
      <c r="D43" t="s">
        <v>15</v>
      </c>
      <c r="E43" t="s">
        <v>11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13</v>
      </c>
      <c r="D44" t="s">
        <v>20</v>
      </c>
      <c r="E44" t="s">
        <v>11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19</v>
      </c>
      <c r="D45" t="s">
        <v>17</v>
      </c>
      <c r="E45" t="s">
        <v>18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13</v>
      </c>
      <c r="D46" t="s">
        <v>22</v>
      </c>
      <c r="E46" t="s">
        <v>11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9</v>
      </c>
      <c r="D47" t="s">
        <v>16</v>
      </c>
      <c r="E47" t="s">
        <v>11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19</v>
      </c>
      <c r="D48" t="s">
        <v>21</v>
      </c>
      <c r="E48" t="s">
        <v>18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9</v>
      </c>
      <c r="D49" t="s">
        <v>20</v>
      </c>
      <c r="E49" t="s">
        <v>11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19</v>
      </c>
      <c r="D50" t="s">
        <v>16</v>
      </c>
      <c r="E50" t="s">
        <v>11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13</v>
      </c>
      <c r="D51" t="s">
        <v>21</v>
      </c>
      <c r="E51" t="s">
        <v>18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19</v>
      </c>
      <c r="D52" t="s">
        <v>20</v>
      </c>
      <c r="E52" t="s">
        <v>11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9</v>
      </c>
      <c r="D53" t="s">
        <v>22</v>
      </c>
      <c r="E53" t="s">
        <v>11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19</v>
      </c>
      <c r="D54" t="s">
        <v>22</v>
      </c>
      <c r="E54" t="s">
        <v>11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19</v>
      </c>
      <c r="D55" t="s">
        <v>23</v>
      </c>
      <c r="E55" t="s">
        <v>18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9</v>
      </c>
      <c r="D56" t="s">
        <v>23</v>
      </c>
      <c r="E56" t="s">
        <v>18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13</v>
      </c>
      <c r="D57" t="s">
        <v>23</v>
      </c>
      <c r="E57" t="s">
        <v>18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13</v>
      </c>
      <c r="D58" t="s">
        <v>17</v>
      </c>
      <c r="E58" t="s">
        <v>18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13</v>
      </c>
      <c r="D59" t="s">
        <v>24</v>
      </c>
      <c r="E59" t="s">
        <v>25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13</v>
      </c>
      <c r="D60" t="s">
        <v>14</v>
      </c>
      <c r="E60" t="s">
        <v>11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13</v>
      </c>
      <c r="D61" t="s">
        <v>15</v>
      </c>
      <c r="E61" t="s">
        <v>11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9</v>
      </c>
      <c r="D62" t="s">
        <v>14</v>
      </c>
      <c r="E62" t="s">
        <v>11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9</v>
      </c>
      <c r="D63" t="s">
        <v>21</v>
      </c>
      <c r="E63" t="s">
        <v>18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13</v>
      </c>
      <c r="D64" t="s">
        <v>16</v>
      </c>
      <c r="E64" t="s">
        <v>11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13</v>
      </c>
      <c r="D65" t="s">
        <v>10</v>
      </c>
      <c r="E65" t="s">
        <v>11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9</v>
      </c>
      <c r="D66" t="s">
        <v>10</v>
      </c>
      <c r="E66" t="s">
        <v>11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9</v>
      </c>
      <c r="D67" t="s">
        <v>15</v>
      </c>
      <c r="E67" t="s">
        <v>11</v>
      </c>
      <c r="F67" s="5">
        <v>380</v>
      </c>
      <c r="G67" s="5">
        <v>13</v>
      </c>
      <c r="H67" s="5">
        <f t="shared" ref="H67:H115" si="1">F67*G67</f>
        <v>4940</v>
      </c>
    </row>
    <row r="68" spans="1:8" x14ac:dyDescent="0.4">
      <c r="A68">
        <v>67</v>
      </c>
      <c r="B68" s="4">
        <v>44290</v>
      </c>
      <c r="C68" s="4" t="s">
        <v>19</v>
      </c>
      <c r="D68" t="s">
        <v>14</v>
      </c>
      <c r="E68" t="s">
        <v>11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19</v>
      </c>
      <c r="D69" t="s">
        <v>15</v>
      </c>
      <c r="E69" t="s">
        <v>11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13</v>
      </c>
      <c r="D70" t="s">
        <v>20</v>
      </c>
      <c r="E70" t="s">
        <v>11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19</v>
      </c>
      <c r="D71" t="s">
        <v>10</v>
      </c>
      <c r="E71" t="s">
        <v>11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9</v>
      </c>
      <c r="D72" t="s">
        <v>17</v>
      </c>
      <c r="E72" t="s">
        <v>18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19</v>
      </c>
      <c r="D73" t="s">
        <v>21</v>
      </c>
      <c r="E73" t="s">
        <v>18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13</v>
      </c>
      <c r="D74" t="s">
        <v>21</v>
      </c>
      <c r="E74" t="s">
        <v>18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9</v>
      </c>
      <c r="D75" t="s">
        <v>20</v>
      </c>
      <c r="E75" t="s">
        <v>11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19</v>
      </c>
      <c r="D76" t="s">
        <v>20</v>
      </c>
      <c r="E76" t="s">
        <v>11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13</v>
      </c>
      <c r="D77" t="s">
        <v>22</v>
      </c>
      <c r="E77" t="s">
        <v>11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19</v>
      </c>
      <c r="D78" t="s">
        <v>17</v>
      </c>
      <c r="E78" t="s">
        <v>18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9</v>
      </c>
      <c r="D79" t="s">
        <v>16</v>
      </c>
      <c r="E79" t="s">
        <v>11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19</v>
      </c>
      <c r="D80" t="s">
        <v>23</v>
      </c>
      <c r="E80" t="s">
        <v>18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9</v>
      </c>
      <c r="D81" t="s">
        <v>23</v>
      </c>
      <c r="E81" t="s">
        <v>18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9</v>
      </c>
      <c r="D82" t="s">
        <v>22</v>
      </c>
      <c r="E82" t="s">
        <v>11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19</v>
      </c>
      <c r="D83" t="s">
        <v>16</v>
      </c>
      <c r="E83" t="s">
        <v>11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19</v>
      </c>
      <c r="D84" t="s">
        <v>22</v>
      </c>
      <c r="E84" t="s">
        <v>11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13</v>
      </c>
      <c r="D85" t="s">
        <v>17</v>
      </c>
      <c r="E85" t="s">
        <v>18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13</v>
      </c>
      <c r="D86" t="s">
        <v>27</v>
      </c>
      <c r="E86" t="s">
        <v>25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13</v>
      </c>
      <c r="D87" t="s">
        <v>23</v>
      </c>
      <c r="E87" t="s">
        <v>18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13</v>
      </c>
      <c r="D88" t="s">
        <v>15</v>
      </c>
      <c r="E88" t="s">
        <v>11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19</v>
      </c>
      <c r="D89" t="s">
        <v>10</v>
      </c>
      <c r="E89" t="s">
        <v>11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9</v>
      </c>
      <c r="D90" t="s">
        <v>21</v>
      </c>
      <c r="E90" t="s">
        <v>18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13</v>
      </c>
      <c r="D91" t="s">
        <v>10</v>
      </c>
      <c r="E91" t="s">
        <v>11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9</v>
      </c>
      <c r="D92" t="s">
        <v>10</v>
      </c>
      <c r="E92" t="s">
        <v>11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9</v>
      </c>
      <c r="D93" t="s">
        <v>17</v>
      </c>
      <c r="E93" t="s">
        <v>18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9</v>
      </c>
      <c r="D94" t="s">
        <v>15</v>
      </c>
      <c r="E94" t="s">
        <v>11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13</v>
      </c>
      <c r="D95" t="s">
        <v>16</v>
      </c>
      <c r="E95" t="s">
        <v>11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19</v>
      </c>
      <c r="D96" t="s">
        <v>21</v>
      </c>
      <c r="E96" t="s">
        <v>18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13</v>
      </c>
      <c r="D97" t="s">
        <v>21</v>
      </c>
      <c r="E97" t="s">
        <v>18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19</v>
      </c>
      <c r="D98" t="s">
        <v>15</v>
      </c>
      <c r="E98" t="s">
        <v>11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19</v>
      </c>
      <c r="D99" t="s">
        <v>23</v>
      </c>
      <c r="E99" t="s">
        <v>18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9</v>
      </c>
      <c r="D100" t="s">
        <v>23</v>
      </c>
      <c r="E100" t="s">
        <v>18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13</v>
      </c>
      <c r="D101" t="s">
        <v>20</v>
      </c>
      <c r="E101" t="s">
        <v>11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19</v>
      </c>
      <c r="D102" t="s">
        <v>17</v>
      </c>
      <c r="E102" t="s">
        <v>18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13</v>
      </c>
      <c r="D103" t="s">
        <v>14</v>
      </c>
      <c r="E103" t="s">
        <v>11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9</v>
      </c>
      <c r="D104" t="s">
        <v>20</v>
      </c>
      <c r="E104" t="s">
        <v>11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19</v>
      </c>
      <c r="D105" t="s">
        <v>20</v>
      </c>
      <c r="E105" t="s">
        <v>11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13</v>
      </c>
      <c r="D106" t="s">
        <v>22</v>
      </c>
      <c r="E106" t="s">
        <v>11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9</v>
      </c>
      <c r="D107" t="s">
        <v>14</v>
      </c>
      <c r="E107" t="s">
        <v>11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9</v>
      </c>
      <c r="D108" t="s">
        <v>22</v>
      </c>
      <c r="E108" t="s">
        <v>11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9</v>
      </c>
      <c r="D109" t="s">
        <v>16</v>
      </c>
      <c r="E109" t="s">
        <v>11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19</v>
      </c>
      <c r="D110" t="s">
        <v>16</v>
      </c>
      <c r="E110" t="s">
        <v>11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19</v>
      </c>
      <c r="D111" t="s">
        <v>14</v>
      </c>
      <c r="E111" t="s">
        <v>11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19</v>
      </c>
      <c r="D112" t="s">
        <v>22</v>
      </c>
      <c r="E112" t="s">
        <v>11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19</v>
      </c>
      <c r="D113" t="s">
        <v>27</v>
      </c>
      <c r="E113" t="s">
        <v>25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13</v>
      </c>
      <c r="D114" t="s">
        <v>23</v>
      </c>
      <c r="E114" t="s">
        <v>18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13</v>
      </c>
      <c r="D115" t="s">
        <v>17</v>
      </c>
      <c r="E115" t="s">
        <v>18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 t="s">
        <v>28</v>
      </c>
      <c r="F116" s="7"/>
      <c r="G116" s="8">
        <f>SUBTOTAL(109,テーブル15895[数量])</f>
        <v>1252</v>
      </c>
      <c r="H116" s="9">
        <f>SUBTOTAL(109,テーブル15895[金額])</f>
        <v>564950</v>
      </c>
    </row>
  </sheetData>
  <phoneticPr fontId="2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AB486-9C64-4E96-924E-CB5B9FBD81F1}">
  <sheetPr>
    <tabColor rgb="FFFFC000"/>
  </sheetPr>
  <dimension ref="A1:K116"/>
  <sheetViews>
    <sheetView zoomScaleNormal="100" workbookViewId="0">
      <selection activeCell="I20" sqref="I20"/>
    </sheetView>
  </sheetViews>
  <sheetFormatPr defaultRowHeight="18.75" x14ac:dyDescent="0.4"/>
  <cols>
    <col min="1" max="1" width="5.5" bestFit="1" customWidth="1"/>
    <col min="2" max="2" width="9.25" bestFit="1" customWidth="1"/>
    <col min="3" max="3" width="8.375" bestFit="1" customWidth="1"/>
    <col min="4" max="4" width="21.375" bestFit="1" customWidth="1"/>
    <col min="5" max="5" width="9" bestFit="1" customWidth="1"/>
    <col min="6" max="6" width="6" style="5" bestFit="1" customWidth="1"/>
    <col min="7" max="7" width="6.75" style="5" bestFit="1" customWidth="1"/>
    <col min="8" max="8" width="9" style="5" bestFit="1" customWidth="1"/>
    <col min="9" max="9" width="4.5" customWidth="1"/>
    <col min="10" max="10" width="15.125" bestFit="1" customWidth="1"/>
  </cols>
  <sheetData>
    <row r="1" spans="1:11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J1" s="3" t="s">
        <v>3</v>
      </c>
      <c r="K1" s="3" t="s">
        <v>8</v>
      </c>
    </row>
    <row r="2" spans="1:11" x14ac:dyDescent="0.4">
      <c r="A2">
        <v>1</v>
      </c>
      <c r="B2" s="4">
        <v>44288</v>
      </c>
      <c r="C2" s="4" t="s">
        <v>9</v>
      </c>
      <c r="D2" t="s">
        <v>10</v>
      </c>
      <c r="E2" t="s">
        <v>11</v>
      </c>
      <c r="F2" s="5">
        <v>180</v>
      </c>
      <c r="G2" s="5">
        <v>20</v>
      </c>
      <c r="H2" s="5">
        <f>F2*G2</f>
        <v>3600</v>
      </c>
      <c r="J2" s="6" t="s">
        <v>12</v>
      </c>
      <c r="K2" s="15">
        <f>SUMIF(D:D,J2,H:H)</f>
        <v>32400</v>
      </c>
    </row>
    <row r="3" spans="1:11" x14ac:dyDescent="0.4">
      <c r="A3">
        <v>2</v>
      </c>
      <c r="B3" s="4">
        <v>44288</v>
      </c>
      <c r="C3" s="4" t="s">
        <v>13</v>
      </c>
      <c r="D3" t="s">
        <v>14</v>
      </c>
      <c r="E3" t="s">
        <v>11</v>
      </c>
      <c r="F3" s="5">
        <v>350</v>
      </c>
      <c r="G3" s="5">
        <v>17</v>
      </c>
      <c r="H3" s="5">
        <f t="shared" ref="H3:H66" si="0">F3*G3</f>
        <v>5950</v>
      </c>
    </row>
    <row r="4" spans="1:11" x14ac:dyDescent="0.4">
      <c r="A4">
        <v>3</v>
      </c>
      <c r="B4" s="4">
        <v>44288</v>
      </c>
      <c r="C4" s="4" t="s">
        <v>13</v>
      </c>
      <c r="D4" t="s">
        <v>10</v>
      </c>
      <c r="E4" t="s">
        <v>11</v>
      </c>
      <c r="F4" s="5">
        <v>180</v>
      </c>
      <c r="G4" s="5">
        <v>17</v>
      </c>
      <c r="H4" s="5">
        <f t="shared" si="0"/>
        <v>3060</v>
      </c>
    </row>
    <row r="5" spans="1:11" x14ac:dyDescent="0.4">
      <c r="A5">
        <v>4</v>
      </c>
      <c r="B5" s="4">
        <v>44288</v>
      </c>
      <c r="C5" s="4" t="s">
        <v>13</v>
      </c>
      <c r="D5" t="s">
        <v>15</v>
      </c>
      <c r="E5" t="s">
        <v>11</v>
      </c>
      <c r="F5" s="5">
        <v>380</v>
      </c>
      <c r="G5" s="5">
        <v>15</v>
      </c>
      <c r="H5" s="5">
        <f t="shared" si="0"/>
        <v>5700</v>
      </c>
    </row>
    <row r="6" spans="1:11" x14ac:dyDescent="0.4">
      <c r="A6">
        <v>5</v>
      </c>
      <c r="B6" s="4">
        <v>44288</v>
      </c>
      <c r="C6" s="4" t="s">
        <v>13</v>
      </c>
      <c r="D6" t="s">
        <v>16</v>
      </c>
      <c r="E6" t="s">
        <v>11</v>
      </c>
      <c r="F6" s="5">
        <v>480</v>
      </c>
      <c r="G6" s="5">
        <v>15</v>
      </c>
      <c r="H6" s="5">
        <f t="shared" si="0"/>
        <v>7200</v>
      </c>
    </row>
    <row r="7" spans="1:11" x14ac:dyDescent="0.4">
      <c r="A7">
        <v>6</v>
      </c>
      <c r="B7" s="4">
        <v>44288</v>
      </c>
      <c r="C7" s="4" t="s">
        <v>9</v>
      </c>
      <c r="D7" t="s">
        <v>17</v>
      </c>
      <c r="E7" t="s">
        <v>18</v>
      </c>
      <c r="F7" s="5">
        <v>600</v>
      </c>
      <c r="G7" s="5">
        <v>15</v>
      </c>
      <c r="H7" s="5">
        <f t="shared" si="0"/>
        <v>9000</v>
      </c>
    </row>
    <row r="8" spans="1:11" x14ac:dyDescent="0.4">
      <c r="A8">
        <v>7</v>
      </c>
      <c r="B8" s="4">
        <v>44288</v>
      </c>
      <c r="C8" s="4" t="s">
        <v>9</v>
      </c>
      <c r="D8" t="s">
        <v>14</v>
      </c>
      <c r="E8" t="s">
        <v>11</v>
      </c>
      <c r="F8" s="5">
        <v>350</v>
      </c>
      <c r="G8" s="5">
        <v>14</v>
      </c>
      <c r="H8" s="5">
        <f t="shared" si="0"/>
        <v>4900</v>
      </c>
    </row>
    <row r="9" spans="1:11" x14ac:dyDescent="0.4">
      <c r="A9">
        <v>8</v>
      </c>
      <c r="B9" s="4">
        <v>44288</v>
      </c>
      <c r="C9" s="4" t="s">
        <v>19</v>
      </c>
      <c r="D9" t="s">
        <v>10</v>
      </c>
      <c r="E9" t="s">
        <v>11</v>
      </c>
      <c r="F9" s="5">
        <v>180</v>
      </c>
      <c r="G9" s="5">
        <v>14</v>
      </c>
      <c r="H9" s="5">
        <f t="shared" si="0"/>
        <v>2520</v>
      </c>
    </row>
    <row r="10" spans="1:11" x14ac:dyDescent="0.4">
      <c r="A10">
        <v>9</v>
      </c>
      <c r="B10" s="4">
        <v>44288</v>
      </c>
      <c r="C10" s="4" t="s">
        <v>13</v>
      </c>
      <c r="D10" t="s">
        <v>20</v>
      </c>
      <c r="E10" t="s">
        <v>11</v>
      </c>
      <c r="F10" s="5">
        <v>520</v>
      </c>
      <c r="G10" s="5">
        <v>12</v>
      </c>
      <c r="H10" s="5">
        <f t="shared" si="0"/>
        <v>6240</v>
      </c>
    </row>
    <row r="11" spans="1:11" ht="17.25" customHeight="1" x14ac:dyDescent="0.4">
      <c r="A11">
        <v>10</v>
      </c>
      <c r="B11" s="4">
        <v>44288</v>
      </c>
      <c r="C11" s="4" t="s">
        <v>19</v>
      </c>
      <c r="D11" t="s">
        <v>14</v>
      </c>
      <c r="E11" t="s">
        <v>11</v>
      </c>
      <c r="F11" s="5">
        <v>350</v>
      </c>
      <c r="G11" s="5">
        <v>12</v>
      </c>
      <c r="H11" s="5">
        <f t="shared" si="0"/>
        <v>4200</v>
      </c>
    </row>
    <row r="12" spans="1:11" x14ac:dyDescent="0.4">
      <c r="A12">
        <v>11</v>
      </c>
      <c r="B12" s="4">
        <v>44288</v>
      </c>
      <c r="C12" s="4" t="s">
        <v>19</v>
      </c>
      <c r="D12" t="s">
        <v>17</v>
      </c>
      <c r="E12" t="s">
        <v>18</v>
      </c>
      <c r="F12" s="5">
        <v>600</v>
      </c>
      <c r="G12" s="5">
        <v>11</v>
      </c>
      <c r="H12" s="5">
        <f t="shared" si="0"/>
        <v>6600</v>
      </c>
    </row>
    <row r="13" spans="1:11" x14ac:dyDescent="0.4">
      <c r="A13">
        <v>12</v>
      </c>
      <c r="B13" s="4">
        <v>44288</v>
      </c>
      <c r="C13" s="4" t="s">
        <v>9</v>
      </c>
      <c r="D13" t="s">
        <v>15</v>
      </c>
      <c r="E13" t="s">
        <v>11</v>
      </c>
      <c r="F13" s="5">
        <v>380</v>
      </c>
      <c r="G13" s="5">
        <v>10</v>
      </c>
      <c r="H13" s="5">
        <f t="shared" si="0"/>
        <v>3800</v>
      </c>
    </row>
    <row r="14" spans="1:11" x14ac:dyDescent="0.4">
      <c r="A14">
        <v>13</v>
      </c>
      <c r="B14" s="4">
        <v>44288</v>
      </c>
      <c r="C14" s="4" t="s">
        <v>9</v>
      </c>
      <c r="D14" t="s">
        <v>21</v>
      </c>
      <c r="E14" t="s">
        <v>18</v>
      </c>
      <c r="F14" s="5">
        <v>800</v>
      </c>
      <c r="G14" s="5">
        <v>10</v>
      </c>
      <c r="H14" s="5">
        <f t="shared" si="0"/>
        <v>8000</v>
      </c>
    </row>
    <row r="15" spans="1:11" x14ac:dyDescent="0.4">
      <c r="A15">
        <v>14</v>
      </c>
      <c r="B15" s="4">
        <v>44288</v>
      </c>
      <c r="C15" s="4" t="s">
        <v>9</v>
      </c>
      <c r="D15" t="s">
        <v>20</v>
      </c>
      <c r="E15" t="s">
        <v>11</v>
      </c>
      <c r="F15" s="5">
        <v>520</v>
      </c>
      <c r="G15" s="5">
        <v>9</v>
      </c>
      <c r="H15" s="5">
        <f t="shared" si="0"/>
        <v>4680</v>
      </c>
    </row>
    <row r="16" spans="1:11" x14ac:dyDescent="0.4">
      <c r="A16">
        <v>15</v>
      </c>
      <c r="B16" s="4">
        <v>44288</v>
      </c>
      <c r="C16" s="4" t="s">
        <v>13</v>
      </c>
      <c r="D16" t="s">
        <v>22</v>
      </c>
      <c r="E16" t="s">
        <v>11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19</v>
      </c>
      <c r="D17" t="s">
        <v>15</v>
      </c>
      <c r="E17" t="s">
        <v>11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19</v>
      </c>
      <c r="D18" t="s">
        <v>20</v>
      </c>
      <c r="E18" t="s">
        <v>11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9</v>
      </c>
      <c r="D19" t="s">
        <v>23</v>
      </c>
      <c r="E19" t="s">
        <v>18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9</v>
      </c>
      <c r="D20" t="s">
        <v>22</v>
      </c>
      <c r="E20" t="s">
        <v>11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19</v>
      </c>
      <c r="D21" t="s">
        <v>23</v>
      </c>
      <c r="E21" t="s">
        <v>18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19</v>
      </c>
      <c r="D22" t="s">
        <v>22</v>
      </c>
      <c r="E22" t="s">
        <v>11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19</v>
      </c>
      <c r="D23" t="s">
        <v>16</v>
      </c>
      <c r="E23" t="s">
        <v>11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19</v>
      </c>
      <c r="D24" t="s">
        <v>21</v>
      </c>
      <c r="E24" t="s">
        <v>18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13</v>
      </c>
      <c r="D25" t="s">
        <v>21</v>
      </c>
      <c r="E25" t="s">
        <v>18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9</v>
      </c>
      <c r="D26" t="s">
        <v>16</v>
      </c>
      <c r="E26" t="s">
        <v>11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13</v>
      </c>
      <c r="D27" t="s">
        <v>17</v>
      </c>
      <c r="E27" t="s">
        <v>18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13</v>
      </c>
      <c r="D28" t="s">
        <v>23</v>
      </c>
      <c r="E28" t="s">
        <v>18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13</v>
      </c>
      <c r="D29" t="s">
        <v>24</v>
      </c>
      <c r="E29" t="s">
        <v>25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19</v>
      </c>
      <c r="D30" t="s">
        <v>24</v>
      </c>
      <c r="E30" t="s">
        <v>25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9</v>
      </c>
      <c r="D31" t="s">
        <v>24</v>
      </c>
      <c r="E31" t="s">
        <v>25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13</v>
      </c>
      <c r="D32" t="s">
        <v>16</v>
      </c>
      <c r="E32" t="s">
        <v>11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13</v>
      </c>
      <c r="D33" t="s">
        <v>26</v>
      </c>
      <c r="E33" t="s">
        <v>11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13</v>
      </c>
      <c r="D34" t="s">
        <v>10</v>
      </c>
      <c r="E34" t="s">
        <v>11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9</v>
      </c>
      <c r="D35" t="s">
        <v>10</v>
      </c>
      <c r="E35" t="s">
        <v>11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13</v>
      </c>
      <c r="D36" t="s">
        <v>15</v>
      </c>
      <c r="E36" t="s">
        <v>11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9</v>
      </c>
      <c r="D37" t="s">
        <v>17</v>
      </c>
      <c r="E37" t="s">
        <v>18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9</v>
      </c>
      <c r="D38" t="s">
        <v>14</v>
      </c>
      <c r="E38" t="s">
        <v>11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19</v>
      </c>
      <c r="D39" t="s">
        <v>10</v>
      </c>
      <c r="E39" t="s">
        <v>11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9</v>
      </c>
      <c r="D40" t="s">
        <v>15</v>
      </c>
      <c r="E40" t="s">
        <v>11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9</v>
      </c>
      <c r="D41" t="s">
        <v>21</v>
      </c>
      <c r="E41" t="s">
        <v>18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19</v>
      </c>
      <c r="D42" t="s">
        <v>14</v>
      </c>
      <c r="E42" t="s">
        <v>11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19</v>
      </c>
      <c r="D43" t="s">
        <v>15</v>
      </c>
      <c r="E43" t="s">
        <v>11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13</v>
      </c>
      <c r="D44" t="s">
        <v>20</v>
      </c>
      <c r="E44" t="s">
        <v>11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19</v>
      </c>
      <c r="D45" t="s">
        <v>17</v>
      </c>
      <c r="E45" t="s">
        <v>18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13</v>
      </c>
      <c r="D46" t="s">
        <v>22</v>
      </c>
      <c r="E46" t="s">
        <v>11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9</v>
      </c>
      <c r="D47" t="s">
        <v>16</v>
      </c>
      <c r="E47" t="s">
        <v>11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19</v>
      </c>
      <c r="D48" t="s">
        <v>21</v>
      </c>
      <c r="E48" t="s">
        <v>18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9</v>
      </c>
      <c r="D49" t="s">
        <v>20</v>
      </c>
      <c r="E49" t="s">
        <v>11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19</v>
      </c>
      <c r="D50" t="s">
        <v>16</v>
      </c>
      <c r="E50" t="s">
        <v>11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13</v>
      </c>
      <c r="D51" t="s">
        <v>21</v>
      </c>
      <c r="E51" t="s">
        <v>18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19</v>
      </c>
      <c r="D52" t="s">
        <v>20</v>
      </c>
      <c r="E52" t="s">
        <v>11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9</v>
      </c>
      <c r="D53" t="s">
        <v>22</v>
      </c>
      <c r="E53" t="s">
        <v>11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19</v>
      </c>
      <c r="D54" t="s">
        <v>22</v>
      </c>
      <c r="E54" t="s">
        <v>11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19</v>
      </c>
      <c r="D55" t="s">
        <v>23</v>
      </c>
      <c r="E55" t="s">
        <v>18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9</v>
      </c>
      <c r="D56" t="s">
        <v>23</v>
      </c>
      <c r="E56" t="s">
        <v>18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13</v>
      </c>
      <c r="D57" t="s">
        <v>23</v>
      </c>
      <c r="E57" t="s">
        <v>18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13</v>
      </c>
      <c r="D58" t="s">
        <v>17</v>
      </c>
      <c r="E58" t="s">
        <v>18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13</v>
      </c>
      <c r="D59" t="s">
        <v>24</v>
      </c>
      <c r="E59" t="s">
        <v>25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13</v>
      </c>
      <c r="D60" t="s">
        <v>14</v>
      </c>
      <c r="E60" t="s">
        <v>11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13</v>
      </c>
      <c r="D61" t="s">
        <v>15</v>
      </c>
      <c r="E61" t="s">
        <v>11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9</v>
      </c>
      <c r="D62" t="s">
        <v>14</v>
      </c>
      <c r="E62" t="s">
        <v>11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9</v>
      </c>
      <c r="D63" t="s">
        <v>21</v>
      </c>
      <c r="E63" t="s">
        <v>18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13</v>
      </c>
      <c r="D64" t="s">
        <v>16</v>
      </c>
      <c r="E64" t="s">
        <v>11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13</v>
      </c>
      <c r="D65" t="s">
        <v>10</v>
      </c>
      <c r="E65" t="s">
        <v>11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9</v>
      </c>
      <c r="D66" t="s">
        <v>10</v>
      </c>
      <c r="E66" t="s">
        <v>11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9</v>
      </c>
      <c r="D67" t="s">
        <v>15</v>
      </c>
      <c r="E67" t="s">
        <v>11</v>
      </c>
      <c r="F67" s="5">
        <v>380</v>
      </c>
      <c r="G67" s="5">
        <v>13</v>
      </c>
      <c r="H67" s="5">
        <f t="shared" ref="H67:H115" si="1">F67*G67</f>
        <v>4940</v>
      </c>
    </row>
    <row r="68" spans="1:8" x14ac:dyDescent="0.4">
      <c r="A68">
        <v>67</v>
      </c>
      <c r="B68" s="4">
        <v>44290</v>
      </c>
      <c r="C68" s="4" t="s">
        <v>19</v>
      </c>
      <c r="D68" t="s">
        <v>14</v>
      </c>
      <c r="E68" t="s">
        <v>11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19</v>
      </c>
      <c r="D69" t="s">
        <v>15</v>
      </c>
      <c r="E69" t="s">
        <v>11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13</v>
      </c>
      <c r="D70" t="s">
        <v>20</v>
      </c>
      <c r="E70" t="s">
        <v>11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19</v>
      </c>
      <c r="D71" t="s">
        <v>10</v>
      </c>
      <c r="E71" t="s">
        <v>11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9</v>
      </c>
      <c r="D72" t="s">
        <v>17</v>
      </c>
      <c r="E72" t="s">
        <v>18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19</v>
      </c>
      <c r="D73" t="s">
        <v>21</v>
      </c>
      <c r="E73" t="s">
        <v>18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13</v>
      </c>
      <c r="D74" t="s">
        <v>21</v>
      </c>
      <c r="E74" t="s">
        <v>18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9</v>
      </c>
      <c r="D75" t="s">
        <v>20</v>
      </c>
      <c r="E75" t="s">
        <v>11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19</v>
      </c>
      <c r="D76" t="s">
        <v>20</v>
      </c>
      <c r="E76" t="s">
        <v>11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13</v>
      </c>
      <c r="D77" t="s">
        <v>22</v>
      </c>
      <c r="E77" t="s">
        <v>11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19</v>
      </c>
      <c r="D78" t="s">
        <v>17</v>
      </c>
      <c r="E78" t="s">
        <v>18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9</v>
      </c>
      <c r="D79" t="s">
        <v>16</v>
      </c>
      <c r="E79" t="s">
        <v>11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19</v>
      </c>
      <c r="D80" t="s">
        <v>23</v>
      </c>
      <c r="E80" t="s">
        <v>18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9</v>
      </c>
      <c r="D81" t="s">
        <v>23</v>
      </c>
      <c r="E81" t="s">
        <v>18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9</v>
      </c>
      <c r="D82" t="s">
        <v>22</v>
      </c>
      <c r="E82" t="s">
        <v>11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19</v>
      </c>
      <c r="D83" t="s">
        <v>16</v>
      </c>
      <c r="E83" t="s">
        <v>11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19</v>
      </c>
      <c r="D84" t="s">
        <v>22</v>
      </c>
      <c r="E84" t="s">
        <v>11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13</v>
      </c>
      <c r="D85" t="s">
        <v>17</v>
      </c>
      <c r="E85" t="s">
        <v>18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13</v>
      </c>
      <c r="D86" t="s">
        <v>27</v>
      </c>
      <c r="E86" t="s">
        <v>25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13</v>
      </c>
      <c r="D87" t="s">
        <v>23</v>
      </c>
      <c r="E87" t="s">
        <v>18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13</v>
      </c>
      <c r="D88" t="s">
        <v>15</v>
      </c>
      <c r="E88" t="s">
        <v>11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19</v>
      </c>
      <c r="D89" t="s">
        <v>10</v>
      </c>
      <c r="E89" t="s">
        <v>11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9</v>
      </c>
      <c r="D90" t="s">
        <v>21</v>
      </c>
      <c r="E90" t="s">
        <v>18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13</v>
      </c>
      <c r="D91" t="s">
        <v>10</v>
      </c>
      <c r="E91" t="s">
        <v>11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9</v>
      </c>
      <c r="D92" t="s">
        <v>10</v>
      </c>
      <c r="E92" t="s">
        <v>11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9</v>
      </c>
      <c r="D93" t="s">
        <v>17</v>
      </c>
      <c r="E93" t="s">
        <v>18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9</v>
      </c>
      <c r="D94" t="s">
        <v>15</v>
      </c>
      <c r="E94" t="s">
        <v>11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13</v>
      </c>
      <c r="D95" t="s">
        <v>16</v>
      </c>
      <c r="E95" t="s">
        <v>11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19</v>
      </c>
      <c r="D96" t="s">
        <v>21</v>
      </c>
      <c r="E96" t="s">
        <v>18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13</v>
      </c>
      <c r="D97" t="s">
        <v>21</v>
      </c>
      <c r="E97" t="s">
        <v>18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19</v>
      </c>
      <c r="D98" t="s">
        <v>15</v>
      </c>
      <c r="E98" t="s">
        <v>11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19</v>
      </c>
      <c r="D99" t="s">
        <v>23</v>
      </c>
      <c r="E99" t="s">
        <v>18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9</v>
      </c>
      <c r="D100" t="s">
        <v>23</v>
      </c>
      <c r="E100" t="s">
        <v>18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13</v>
      </c>
      <c r="D101" t="s">
        <v>20</v>
      </c>
      <c r="E101" t="s">
        <v>11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19</v>
      </c>
      <c r="D102" t="s">
        <v>17</v>
      </c>
      <c r="E102" t="s">
        <v>18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13</v>
      </c>
      <c r="D103" t="s">
        <v>14</v>
      </c>
      <c r="E103" t="s">
        <v>11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9</v>
      </c>
      <c r="D104" t="s">
        <v>20</v>
      </c>
      <c r="E104" t="s">
        <v>11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19</v>
      </c>
      <c r="D105" t="s">
        <v>20</v>
      </c>
      <c r="E105" t="s">
        <v>11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13</v>
      </c>
      <c r="D106" t="s">
        <v>22</v>
      </c>
      <c r="E106" t="s">
        <v>11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9</v>
      </c>
      <c r="D107" t="s">
        <v>14</v>
      </c>
      <c r="E107" t="s">
        <v>11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9</v>
      </c>
      <c r="D108" t="s">
        <v>22</v>
      </c>
      <c r="E108" t="s">
        <v>11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9</v>
      </c>
      <c r="D109" t="s">
        <v>16</v>
      </c>
      <c r="E109" t="s">
        <v>11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19</v>
      </c>
      <c r="D110" t="s">
        <v>16</v>
      </c>
      <c r="E110" t="s">
        <v>11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19</v>
      </c>
      <c r="D111" t="s">
        <v>14</v>
      </c>
      <c r="E111" t="s">
        <v>11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19</v>
      </c>
      <c r="D112" t="s">
        <v>22</v>
      </c>
      <c r="E112" t="s">
        <v>11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19</v>
      </c>
      <c r="D113" t="s">
        <v>27</v>
      </c>
      <c r="E113" t="s">
        <v>25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13</v>
      </c>
      <c r="D114" t="s">
        <v>23</v>
      </c>
      <c r="E114" t="s">
        <v>18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13</v>
      </c>
      <c r="D115" t="s">
        <v>17</v>
      </c>
      <c r="E115" t="s">
        <v>18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 t="s">
        <v>28</v>
      </c>
      <c r="F116" s="7"/>
      <c r="G116" s="8">
        <f>SUBTOTAL(109,テーブル1589[数量])</f>
        <v>1252</v>
      </c>
      <c r="H116" s="9">
        <f>SUBTOTAL(109,テーブル1589[金額])</f>
        <v>564950</v>
      </c>
    </row>
  </sheetData>
  <phoneticPr fontId="2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554C1-3B30-4DD8-BB57-BA51F3C421CF}">
  <sheetPr>
    <tabColor rgb="FF92D050"/>
    <pageSetUpPr autoPageBreaks="0"/>
  </sheetPr>
  <dimension ref="A1:K44"/>
  <sheetViews>
    <sheetView view="pageBreakPreview" zoomScaleNormal="100" zoomScaleSheetLayoutView="100" workbookViewId="0"/>
  </sheetViews>
  <sheetFormatPr defaultRowHeight="18.75" x14ac:dyDescent="0.4"/>
  <cols>
    <col min="1" max="1" width="5.5" bestFit="1" customWidth="1"/>
    <col min="2" max="2" width="9.25" bestFit="1" customWidth="1"/>
    <col min="3" max="3" width="8.375" bestFit="1" customWidth="1"/>
    <col min="4" max="4" width="21.375" bestFit="1" customWidth="1"/>
    <col min="5" max="5" width="9" bestFit="1" customWidth="1"/>
    <col min="6" max="6" width="6" style="5" bestFit="1" customWidth="1"/>
    <col min="7" max="7" width="6.75" style="5" bestFit="1" customWidth="1"/>
    <col min="8" max="8" width="9" style="5" bestFit="1" customWidth="1"/>
    <col min="9" max="9" width="4.5" customWidth="1"/>
    <col min="10" max="10" width="15.125" bestFit="1" customWidth="1"/>
  </cols>
  <sheetData>
    <row r="1" spans="1:11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J1" s="3" t="s">
        <v>3</v>
      </c>
      <c r="K1" s="3" t="s">
        <v>8</v>
      </c>
    </row>
    <row r="2" spans="1:11" x14ac:dyDescent="0.4">
      <c r="A2">
        <v>1</v>
      </c>
      <c r="B2" s="4">
        <v>44288</v>
      </c>
      <c r="C2" s="4" t="s">
        <v>9</v>
      </c>
      <c r="D2" t="s">
        <v>10</v>
      </c>
      <c r="E2" t="s">
        <v>11</v>
      </c>
      <c r="F2" s="5">
        <v>180</v>
      </c>
      <c r="G2" s="5">
        <v>20</v>
      </c>
      <c r="H2" s="5">
        <f>F2*G2</f>
        <v>3600</v>
      </c>
      <c r="J2" s="6" t="s">
        <v>12</v>
      </c>
      <c r="K2" s="15">
        <f>SUMIF(D:D,J2,H:H)</f>
        <v>17280</v>
      </c>
    </row>
    <row r="3" spans="1:11" x14ac:dyDescent="0.4">
      <c r="A3">
        <v>2</v>
      </c>
      <c r="B3" s="4">
        <v>44288</v>
      </c>
      <c r="C3" s="4" t="s">
        <v>13</v>
      </c>
      <c r="D3" t="s">
        <v>14</v>
      </c>
      <c r="E3" t="s">
        <v>11</v>
      </c>
      <c r="F3" s="5">
        <v>350</v>
      </c>
      <c r="G3" s="5">
        <v>17</v>
      </c>
      <c r="H3" s="5">
        <f t="shared" ref="H3:H43" si="0">F3*G3</f>
        <v>5950</v>
      </c>
    </row>
    <row r="4" spans="1:11" x14ac:dyDescent="0.4">
      <c r="A4">
        <v>3</v>
      </c>
      <c r="B4" s="4">
        <v>44288</v>
      </c>
      <c r="C4" s="4" t="s">
        <v>13</v>
      </c>
      <c r="D4" t="s">
        <v>10</v>
      </c>
      <c r="E4" t="s">
        <v>11</v>
      </c>
      <c r="F4" s="5">
        <v>180</v>
      </c>
      <c r="G4" s="5">
        <v>17</v>
      </c>
      <c r="H4" s="5">
        <f t="shared" si="0"/>
        <v>3060</v>
      </c>
    </row>
    <row r="5" spans="1:11" x14ac:dyDescent="0.4">
      <c r="A5">
        <v>4</v>
      </c>
      <c r="B5" s="4">
        <v>44288</v>
      </c>
      <c r="C5" s="4" t="s">
        <v>13</v>
      </c>
      <c r="D5" t="s">
        <v>15</v>
      </c>
      <c r="E5" t="s">
        <v>11</v>
      </c>
      <c r="F5" s="5">
        <v>380</v>
      </c>
      <c r="G5" s="5">
        <v>15</v>
      </c>
      <c r="H5" s="5">
        <f t="shared" si="0"/>
        <v>5700</v>
      </c>
    </row>
    <row r="6" spans="1:11" x14ac:dyDescent="0.4">
      <c r="A6">
        <v>5</v>
      </c>
      <c r="B6" s="4">
        <v>44288</v>
      </c>
      <c r="C6" s="4" t="s">
        <v>13</v>
      </c>
      <c r="D6" t="s">
        <v>16</v>
      </c>
      <c r="E6" t="s">
        <v>11</v>
      </c>
      <c r="F6" s="5">
        <v>480</v>
      </c>
      <c r="G6" s="5">
        <v>15</v>
      </c>
      <c r="H6" s="5">
        <f t="shared" si="0"/>
        <v>7200</v>
      </c>
    </row>
    <row r="7" spans="1:11" x14ac:dyDescent="0.4">
      <c r="A7">
        <v>6</v>
      </c>
      <c r="B7" s="4">
        <v>44288</v>
      </c>
      <c r="C7" s="4" t="s">
        <v>9</v>
      </c>
      <c r="D7" t="s">
        <v>17</v>
      </c>
      <c r="E7" t="s">
        <v>18</v>
      </c>
      <c r="F7" s="5">
        <v>600</v>
      </c>
      <c r="G7" s="5">
        <v>15</v>
      </c>
      <c r="H7" s="5">
        <f t="shared" si="0"/>
        <v>9000</v>
      </c>
    </row>
    <row r="8" spans="1:11" x14ac:dyDescent="0.4">
      <c r="A8">
        <v>7</v>
      </c>
      <c r="B8" s="4">
        <v>44288</v>
      </c>
      <c r="C8" s="4" t="s">
        <v>9</v>
      </c>
      <c r="D8" t="s">
        <v>14</v>
      </c>
      <c r="E8" t="s">
        <v>11</v>
      </c>
      <c r="F8" s="5">
        <v>350</v>
      </c>
      <c r="G8" s="5">
        <v>14</v>
      </c>
      <c r="H8" s="5">
        <f t="shared" si="0"/>
        <v>4900</v>
      </c>
    </row>
    <row r="9" spans="1:11" x14ac:dyDescent="0.4">
      <c r="A9">
        <v>8</v>
      </c>
      <c r="B9" s="4">
        <v>44288</v>
      </c>
      <c r="C9" s="4" t="s">
        <v>19</v>
      </c>
      <c r="D9" t="s">
        <v>10</v>
      </c>
      <c r="E9" t="s">
        <v>11</v>
      </c>
      <c r="F9" s="5">
        <v>180</v>
      </c>
      <c r="G9" s="5">
        <v>14</v>
      </c>
      <c r="H9" s="5">
        <f t="shared" si="0"/>
        <v>2520</v>
      </c>
    </row>
    <row r="10" spans="1:11" x14ac:dyDescent="0.4">
      <c r="A10">
        <v>9</v>
      </c>
      <c r="B10" s="4">
        <v>44288</v>
      </c>
      <c r="C10" s="4" t="s">
        <v>13</v>
      </c>
      <c r="D10" t="s">
        <v>20</v>
      </c>
      <c r="E10" t="s">
        <v>11</v>
      </c>
      <c r="F10" s="5">
        <v>520</v>
      </c>
      <c r="G10" s="5">
        <v>12</v>
      </c>
      <c r="H10" s="5">
        <f t="shared" si="0"/>
        <v>6240</v>
      </c>
    </row>
    <row r="11" spans="1:11" ht="17.25" customHeight="1" x14ac:dyDescent="0.4">
      <c r="A11">
        <v>10</v>
      </c>
      <c r="B11" s="4">
        <v>44288</v>
      </c>
      <c r="C11" s="4" t="s">
        <v>19</v>
      </c>
      <c r="D11" t="s">
        <v>14</v>
      </c>
      <c r="E11" t="s">
        <v>11</v>
      </c>
      <c r="F11" s="5">
        <v>350</v>
      </c>
      <c r="G11" s="5">
        <v>12</v>
      </c>
      <c r="H11" s="5">
        <f t="shared" si="0"/>
        <v>4200</v>
      </c>
    </row>
    <row r="12" spans="1:11" x14ac:dyDescent="0.4">
      <c r="A12">
        <v>11</v>
      </c>
      <c r="B12" s="4">
        <v>44288</v>
      </c>
      <c r="C12" s="4" t="s">
        <v>19</v>
      </c>
      <c r="D12" t="s">
        <v>17</v>
      </c>
      <c r="E12" t="s">
        <v>18</v>
      </c>
      <c r="F12" s="5">
        <v>600</v>
      </c>
      <c r="G12" s="5">
        <v>11</v>
      </c>
      <c r="H12" s="5">
        <f t="shared" si="0"/>
        <v>6600</v>
      </c>
    </row>
    <row r="13" spans="1:11" x14ac:dyDescent="0.4">
      <c r="A13">
        <v>12</v>
      </c>
      <c r="B13" s="4">
        <v>44288</v>
      </c>
      <c r="C13" s="4" t="s">
        <v>9</v>
      </c>
      <c r="D13" t="s">
        <v>15</v>
      </c>
      <c r="E13" t="s">
        <v>11</v>
      </c>
      <c r="F13" s="5">
        <v>380</v>
      </c>
      <c r="G13" s="5">
        <v>10</v>
      </c>
      <c r="H13" s="5">
        <f t="shared" si="0"/>
        <v>3800</v>
      </c>
    </row>
    <row r="14" spans="1:11" x14ac:dyDescent="0.4">
      <c r="A14">
        <v>13</v>
      </c>
      <c r="B14" s="4">
        <v>44288</v>
      </c>
      <c r="C14" s="4" t="s">
        <v>9</v>
      </c>
      <c r="D14" t="s">
        <v>21</v>
      </c>
      <c r="E14" t="s">
        <v>18</v>
      </c>
      <c r="F14" s="5">
        <v>800</v>
      </c>
      <c r="G14" s="5">
        <v>10</v>
      </c>
      <c r="H14" s="5">
        <f t="shared" si="0"/>
        <v>8000</v>
      </c>
    </row>
    <row r="15" spans="1:11" x14ac:dyDescent="0.4">
      <c r="A15">
        <v>14</v>
      </c>
      <c r="B15" s="4">
        <v>44288</v>
      </c>
      <c r="C15" s="4" t="s">
        <v>9</v>
      </c>
      <c r="D15" t="s">
        <v>20</v>
      </c>
      <c r="E15" t="s">
        <v>11</v>
      </c>
      <c r="F15" s="5">
        <v>520</v>
      </c>
      <c r="G15" s="5">
        <v>9</v>
      </c>
      <c r="H15" s="5">
        <f t="shared" si="0"/>
        <v>4680</v>
      </c>
    </row>
    <row r="16" spans="1:11" x14ac:dyDescent="0.4">
      <c r="A16">
        <v>15</v>
      </c>
      <c r="B16" s="4">
        <v>44288</v>
      </c>
      <c r="C16" s="4" t="s">
        <v>13</v>
      </c>
      <c r="D16" t="s">
        <v>22</v>
      </c>
      <c r="E16" t="s">
        <v>11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19</v>
      </c>
      <c r="D17" t="s">
        <v>15</v>
      </c>
      <c r="E17" t="s">
        <v>11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19</v>
      </c>
      <c r="D18" t="s">
        <v>20</v>
      </c>
      <c r="E18" t="s">
        <v>11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9</v>
      </c>
      <c r="D19" t="s">
        <v>23</v>
      </c>
      <c r="E19" t="s">
        <v>18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9</v>
      </c>
      <c r="D20" t="s">
        <v>22</v>
      </c>
      <c r="E20" t="s">
        <v>11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19</v>
      </c>
      <c r="D21" t="s">
        <v>23</v>
      </c>
      <c r="E21" t="s">
        <v>18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19</v>
      </c>
      <c r="D22" t="s">
        <v>22</v>
      </c>
      <c r="E22" t="s">
        <v>11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19</v>
      </c>
      <c r="D23" t="s">
        <v>16</v>
      </c>
      <c r="E23" t="s">
        <v>11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19</v>
      </c>
      <c r="D24" t="s">
        <v>21</v>
      </c>
      <c r="E24" t="s">
        <v>18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13</v>
      </c>
      <c r="D25" t="s">
        <v>21</v>
      </c>
      <c r="E25" t="s">
        <v>18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9</v>
      </c>
      <c r="D26" t="s">
        <v>16</v>
      </c>
      <c r="E26" t="s">
        <v>11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13</v>
      </c>
      <c r="D27" t="s">
        <v>17</v>
      </c>
      <c r="E27" t="s">
        <v>18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13</v>
      </c>
      <c r="D28" t="s">
        <v>23</v>
      </c>
      <c r="E28" t="s">
        <v>18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13</v>
      </c>
      <c r="D29" t="s">
        <v>24</v>
      </c>
      <c r="E29" t="s">
        <v>25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19</v>
      </c>
      <c r="D30" t="s">
        <v>24</v>
      </c>
      <c r="E30" t="s">
        <v>25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9</v>
      </c>
      <c r="D31" t="s">
        <v>24</v>
      </c>
      <c r="E31" t="s">
        <v>25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13</v>
      </c>
      <c r="D32" t="s">
        <v>16</v>
      </c>
      <c r="E32" t="s">
        <v>11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13</v>
      </c>
      <c r="D33" t="s">
        <v>26</v>
      </c>
      <c r="E33" t="s">
        <v>11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13</v>
      </c>
      <c r="D34" t="s">
        <v>10</v>
      </c>
      <c r="E34" t="s">
        <v>11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9</v>
      </c>
      <c r="D35" t="s">
        <v>10</v>
      </c>
      <c r="E35" t="s">
        <v>11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13</v>
      </c>
      <c r="D36" t="s">
        <v>15</v>
      </c>
      <c r="E36" t="s">
        <v>11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9</v>
      </c>
      <c r="D37" t="s">
        <v>17</v>
      </c>
      <c r="E37" t="s">
        <v>18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9</v>
      </c>
      <c r="D38" t="s">
        <v>14</v>
      </c>
      <c r="E38" t="s">
        <v>11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19</v>
      </c>
      <c r="D39" t="s">
        <v>10</v>
      </c>
      <c r="E39" t="s">
        <v>11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9</v>
      </c>
      <c r="D40" t="s">
        <v>15</v>
      </c>
      <c r="E40" t="s">
        <v>11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9</v>
      </c>
      <c r="D41" t="s">
        <v>21</v>
      </c>
      <c r="E41" t="s">
        <v>18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19</v>
      </c>
      <c r="D42" t="s">
        <v>14</v>
      </c>
      <c r="E42" t="s">
        <v>11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19</v>
      </c>
      <c r="D43" t="s">
        <v>15</v>
      </c>
      <c r="E43" t="s">
        <v>11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 t="s">
        <v>28</v>
      </c>
      <c r="F44" s="7"/>
      <c r="G44" s="8">
        <f>SUBTOTAL(109,テーブル158958[数量])</f>
        <v>483</v>
      </c>
      <c r="H44" s="9">
        <f>SUBTOTAL(109,テーブル158958[金額])</f>
        <v>207210</v>
      </c>
    </row>
  </sheetData>
  <phoneticPr fontId="2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1EBB-1E38-46FB-9C92-A1488BCA6679}">
  <sheetPr>
    <tabColor rgb="FF92D050"/>
    <pageSetUpPr autoPageBreaks="0"/>
  </sheetPr>
  <dimension ref="A1:K44"/>
  <sheetViews>
    <sheetView view="pageBreakPreview" zoomScaleNormal="100" zoomScaleSheetLayoutView="100" workbookViewId="0"/>
  </sheetViews>
  <sheetFormatPr defaultRowHeight="18.75" x14ac:dyDescent="0.4"/>
  <cols>
    <col min="1" max="1" width="5.5" bestFit="1" customWidth="1"/>
    <col min="2" max="2" width="9.25" bestFit="1" customWidth="1"/>
    <col min="3" max="3" width="8.375" bestFit="1" customWidth="1"/>
    <col min="4" max="4" width="21.375" bestFit="1" customWidth="1"/>
    <col min="5" max="5" width="9" bestFit="1" customWidth="1"/>
    <col min="6" max="6" width="6" style="5" bestFit="1" customWidth="1"/>
    <col min="7" max="7" width="6.75" style="5" bestFit="1" customWidth="1"/>
    <col min="8" max="8" width="9" style="5" bestFit="1" customWidth="1"/>
    <col min="9" max="9" width="4.5" customWidth="1"/>
    <col min="10" max="10" width="15.125" bestFit="1" customWidth="1"/>
  </cols>
  <sheetData>
    <row r="1" spans="1:11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J1" s="3" t="s">
        <v>3</v>
      </c>
      <c r="K1" s="3" t="s">
        <v>8</v>
      </c>
    </row>
    <row r="2" spans="1:11" x14ac:dyDescent="0.4">
      <c r="A2">
        <v>1</v>
      </c>
      <c r="B2" s="4">
        <v>44288</v>
      </c>
      <c r="C2" s="4" t="s">
        <v>9</v>
      </c>
      <c r="D2" t="s">
        <v>10</v>
      </c>
      <c r="E2" t="s">
        <v>11</v>
      </c>
      <c r="F2" s="5">
        <v>180</v>
      </c>
      <c r="G2" s="5">
        <v>20</v>
      </c>
      <c r="H2" s="5">
        <f>F2*G2</f>
        <v>3600</v>
      </c>
      <c r="J2" s="6" t="s">
        <v>12</v>
      </c>
      <c r="K2" s="15">
        <f>SUMIF(D:D,J2,H:H)</f>
        <v>17280</v>
      </c>
    </row>
    <row r="3" spans="1:11" x14ac:dyDescent="0.4">
      <c r="A3">
        <v>2</v>
      </c>
      <c r="B3" s="4">
        <v>44288</v>
      </c>
      <c r="C3" s="4" t="s">
        <v>13</v>
      </c>
      <c r="D3" t="s">
        <v>14</v>
      </c>
      <c r="E3" t="s">
        <v>11</v>
      </c>
      <c r="F3" s="5">
        <v>350</v>
      </c>
      <c r="G3" s="5">
        <v>17</v>
      </c>
      <c r="H3" s="5">
        <f t="shared" ref="H3:H43" si="0">F3*G3</f>
        <v>5950</v>
      </c>
    </row>
    <row r="4" spans="1:11" x14ac:dyDescent="0.4">
      <c r="A4">
        <v>3</v>
      </c>
      <c r="B4" s="4">
        <v>44288</v>
      </c>
      <c r="C4" s="4" t="s">
        <v>13</v>
      </c>
      <c r="D4" t="s">
        <v>10</v>
      </c>
      <c r="E4" t="s">
        <v>11</v>
      </c>
      <c r="F4" s="5">
        <v>180</v>
      </c>
      <c r="G4" s="5">
        <v>17</v>
      </c>
      <c r="H4" s="5">
        <f t="shared" si="0"/>
        <v>3060</v>
      </c>
    </row>
    <row r="5" spans="1:11" x14ac:dyDescent="0.4">
      <c r="A5">
        <v>4</v>
      </c>
      <c r="B5" s="4">
        <v>44288</v>
      </c>
      <c r="C5" s="4" t="s">
        <v>13</v>
      </c>
      <c r="D5" t="s">
        <v>15</v>
      </c>
      <c r="E5" t="s">
        <v>11</v>
      </c>
      <c r="F5" s="5">
        <v>380</v>
      </c>
      <c r="G5" s="5">
        <v>15</v>
      </c>
      <c r="H5" s="5">
        <f t="shared" si="0"/>
        <v>5700</v>
      </c>
    </row>
    <row r="6" spans="1:11" x14ac:dyDescent="0.4">
      <c r="A6">
        <v>5</v>
      </c>
      <c r="B6" s="4">
        <v>44288</v>
      </c>
      <c r="C6" s="4" t="s">
        <v>13</v>
      </c>
      <c r="D6" t="s">
        <v>16</v>
      </c>
      <c r="E6" t="s">
        <v>11</v>
      </c>
      <c r="F6" s="5">
        <v>480</v>
      </c>
      <c r="G6" s="5">
        <v>15</v>
      </c>
      <c r="H6" s="5">
        <f t="shared" si="0"/>
        <v>7200</v>
      </c>
    </row>
    <row r="7" spans="1:11" x14ac:dyDescent="0.4">
      <c r="A7">
        <v>6</v>
      </c>
      <c r="B7" s="4">
        <v>44288</v>
      </c>
      <c r="C7" s="4" t="s">
        <v>9</v>
      </c>
      <c r="D7" t="s">
        <v>17</v>
      </c>
      <c r="E7" t="s">
        <v>18</v>
      </c>
      <c r="F7" s="5">
        <v>600</v>
      </c>
      <c r="G7" s="5">
        <v>15</v>
      </c>
      <c r="H7" s="5">
        <f t="shared" si="0"/>
        <v>9000</v>
      </c>
    </row>
    <row r="8" spans="1:11" x14ac:dyDescent="0.4">
      <c r="A8">
        <v>7</v>
      </c>
      <c r="B8" s="4">
        <v>44288</v>
      </c>
      <c r="C8" s="4" t="s">
        <v>9</v>
      </c>
      <c r="D8" t="s">
        <v>14</v>
      </c>
      <c r="E8" t="s">
        <v>11</v>
      </c>
      <c r="F8" s="5">
        <v>350</v>
      </c>
      <c r="G8" s="5">
        <v>14</v>
      </c>
      <c r="H8" s="5">
        <f t="shared" si="0"/>
        <v>4900</v>
      </c>
    </row>
    <row r="9" spans="1:11" x14ac:dyDescent="0.4">
      <c r="A9">
        <v>8</v>
      </c>
      <c r="B9" s="4">
        <v>44288</v>
      </c>
      <c r="C9" s="4" t="s">
        <v>19</v>
      </c>
      <c r="D9" t="s">
        <v>10</v>
      </c>
      <c r="E9" t="s">
        <v>11</v>
      </c>
      <c r="F9" s="5">
        <v>180</v>
      </c>
      <c r="G9" s="5">
        <v>14</v>
      </c>
      <c r="H9" s="5">
        <f t="shared" si="0"/>
        <v>2520</v>
      </c>
    </row>
    <row r="10" spans="1:11" x14ac:dyDescent="0.4">
      <c r="A10">
        <v>9</v>
      </c>
      <c r="B10" s="4">
        <v>44288</v>
      </c>
      <c r="C10" s="4" t="s">
        <v>13</v>
      </c>
      <c r="D10" t="s">
        <v>20</v>
      </c>
      <c r="E10" t="s">
        <v>11</v>
      </c>
      <c r="F10" s="5">
        <v>520</v>
      </c>
      <c r="G10" s="5">
        <v>12</v>
      </c>
      <c r="H10" s="5">
        <f t="shared" si="0"/>
        <v>6240</v>
      </c>
    </row>
    <row r="11" spans="1:11" ht="17.25" customHeight="1" x14ac:dyDescent="0.4">
      <c r="A11">
        <v>10</v>
      </c>
      <c r="B11" s="4">
        <v>44288</v>
      </c>
      <c r="C11" s="4" t="s">
        <v>19</v>
      </c>
      <c r="D11" t="s">
        <v>14</v>
      </c>
      <c r="E11" t="s">
        <v>11</v>
      </c>
      <c r="F11" s="5">
        <v>350</v>
      </c>
      <c r="G11" s="5">
        <v>12</v>
      </c>
      <c r="H11" s="5">
        <f t="shared" si="0"/>
        <v>4200</v>
      </c>
    </row>
    <row r="12" spans="1:11" x14ac:dyDescent="0.4">
      <c r="A12">
        <v>11</v>
      </c>
      <c r="B12" s="4">
        <v>44288</v>
      </c>
      <c r="C12" s="4" t="s">
        <v>19</v>
      </c>
      <c r="D12" t="s">
        <v>17</v>
      </c>
      <c r="E12" t="s">
        <v>18</v>
      </c>
      <c r="F12" s="5">
        <v>600</v>
      </c>
      <c r="G12" s="5">
        <v>11</v>
      </c>
      <c r="H12" s="5">
        <f t="shared" si="0"/>
        <v>6600</v>
      </c>
    </row>
    <row r="13" spans="1:11" x14ac:dyDescent="0.4">
      <c r="A13">
        <v>12</v>
      </c>
      <c r="B13" s="4">
        <v>44288</v>
      </c>
      <c r="C13" s="4" t="s">
        <v>9</v>
      </c>
      <c r="D13" t="s">
        <v>15</v>
      </c>
      <c r="E13" t="s">
        <v>11</v>
      </c>
      <c r="F13" s="5">
        <v>380</v>
      </c>
      <c r="G13" s="5">
        <v>10</v>
      </c>
      <c r="H13" s="5">
        <f t="shared" si="0"/>
        <v>3800</v>
      </c>
    </row>
    <row r="14" spans="1:11" x14ac:dyDescent="0.4">
      <c r="A14">
        <v>13</v>
      </c>
      <c r="B14" s="4">
        <v>44288</v>
      </c>
      <c r="C14" s="4" t="s">
        <v>9</v>
      </c>
      <c r="D14" t="s">
        <v>21</v>
      </c>
      <c r="E14" t="s">
        <v>18</v>
      </c>
      <c r="F14" s="5">
        <v>800</v>
      </c>
      <c r="G14" s="5">
        <v>10</v>
      </c>
      <c r="H14" s="5">
        <f t="shared" si="0"/>
        <v>8000</v>
      </c>
    </row>
    <row r="15" spans="1:11" x14ac:dyDescent="0.4">
      <c r="A15">
        <v>14</v>
      </c>
      <c r="B15" s="4">
        <v>44288</v>
      </c>
      <c r="C15" s="4" t="s">
        <v>9</v>
      </c>
      <c r="D15" t="s">
        <v>20</v>
      </c>
      <c r="E15" t="s">
        <v>11</v>
      </c>
      <c r="F15" s="5">
        <v>520</v>
      </c>
      <c r="G15" s="5">
        <v>9</v>
      </c>
      <c r="H15" s="5">
        <f t="shared" si="0"/>
        <v>4680</v>
      </c>
    </row>
    <row r="16" spans="1:11" x14ac:dyDescent="0.4">
      <c r="A16">
        <v>15</v>
      </c>
      <c r="B16" s="4">
        <v>44288</v>
      </c>
      <c r="C16" s="4" t="s">
        <v>13</v>
      </c>
      <c r="D16" t="s">
        <v>22</v>
      </c>
      <c r="E16" t="s">
        <v>11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19</v>
      </c>
      <c r="D17" t="s">
        <v>15</v>
      </c>
      <c r="E17" t="s">
        <v>11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19</v>
      </c>
      <c r="D18" t="s">
        <v>20</v>
      </c>
      <c r="E18" t="s">
        <v>11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9</v>
      </c>
      <c r="D19" t="s">
        <v>23</v>
      </c>
      <c r="E19" t="s">
        <v>18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9</v>
      </c>
      <c r="D20" t="s">
        <v>22</v>
      </c>
      <c r="E20" t="s">
        <v>11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19</v>
      </c>
      <c r="D21" t="s">
        <v>23</v>
      </c>
      <c r="E21" t="s">
        <v>18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19</v>
      </c>
      <c r="D22" t="s">
        <v>22</v>
      </c>
      <c r="E22" t="s">
        <v>11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19</v>
      </c>
      <c r="D23" t="s">
        <v>16</v>
      </c>
      <c r="E23" t="s">
        <v>11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19</v>
      </c>
      <c r="D24" t="s">
        <v>21</v>
      </c>
      <c r="E24" t="s">
        <v>18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13</v>
      </c>
      <c r="D25" t="s">
        <v>21</v>
      </c>
      <c r="E25" t="s">
        <v>18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9</v>
      </c>
      <c r="D26" t="s">
        <v>16</v>
      </c>
      <c r="E26" t="s">
        <v>11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13</v>
      </c>
      <c r="D27" t="s">
        <v>17</v>
      </c>
      <c r="E27" t="s">
        <v>18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13</v>
      </c>
      <c r="D28" t="s">
        <v>23</v>
      </c>
      <c r="E28" t="s">
        <v>18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13</v>
      </c>
      <c r="D29" t="s">
        <v>24</v>
      </c>
      <c r="E29" t="s">
        <v>25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19</v>
      </c>
      <c r="D30" t="s">
        <v>24</v>
      </c>
      <c r="E30" t="s">
        <v>25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9</v>
      </c>
      <c r="D31" t="s">
        <v>24</v>
      </c>
      <c r="E31" t="s">
        <v>25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13</v>
      </c>
      <c r="D32" t="s">
        <v>16</v>
      </c>
      <c r="E32" t="s">
        <v>11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13</v>
      </c>
      <c r="D33" t="s">
        <v>26</v>
      </c>
      <c r="E33" t="s">
        <v>11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13</v>
      </c>
      <c r="D34" t="s">
        <v>10</v>
      </c>
      <c r="E34" t="s">
        <v>11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9</v>
      </c>
      <c r="D35" t="s">
        <v>10</v>
      </c>
      <c r="E35" t="s">
        <v>11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13</v>
      </c>
      <c r="D36" t="s">
        <v>15</v>
      </c>
      <c r="E36" t="s">
        <v>11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9</v>
      </c>
      <c r="D37" t="s">
        <v>17</v>
      </c>
      <c r="E37" t="s">
        <v>18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9</v>
      </c>
      <c r="D38" t="s">
        <v>14</v>
      </c>
      <c r="E38" t="s">
        <v>11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19</v>
      </c>
      <c r="D39" t="s">
        <v>10</v>
      </c>
      <c r="E39" t="s">
        <v>11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9</v>
      </c>
      <c r="D40" t="s">
        <v>15</v>
      </c>
      <c r="E40" t="s">
        <v>11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9</v>
      </c>
      <c r="D41" t="s">
        <v>21</v>
      </c>
      <c r="E41" t="s">
        <v>18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19</v>
      </c>
      <c r="D42" t="s">
        <v>14</v>
      </c>
      <c r="E42" t="s">
        <v>11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19</v>
      </c>
      <c r="D43" t="s">
        <v>15</v>
      </c>
      <c r="E43" t="s">
        <v>11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 t="s">
        <v>28</v>
      </c>
      <c r="F44" s="7"/>
      <c r="G44" s="8">
        <f>SUBTOTAL(109,テーブル1589583[数量])</f>
        <v>483</v>
      </c>
      <c r="H44" s="9">
        <f>SUBTOTAL(109,テーブル1589583[金額])</f>
        <v>207210</v>
      </c>
    </row>
  </sheetData>
  <phoneticPr fontId="2"/>
  <pageMargins left="0.7" right="0.7" top="0.75" bottom="0.75" header="0.3" footer="0.3"/>
  <pageSetup paperSize="9" orientation="portrait" horizontalDpi="4294967293" r:id="rId1"/>
  <rowBreaks count="1" manualBreakCount="1">
    <brk id="31" max="8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C0BD-5594-4822-BACA-3D30946D47C3}">
  <sheetPr>
    <tabColor rgb="FFFFC000"/>
  </sheetPr>
  <dimension ref="A1:I27"/>
  <sheetViews>
    <sheetView zoomScaleNormal="100" workbookViewId="0"/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verticalDpi="0" r:id="rId1"/>
  <headerFooter>
    <oddHeader>&amp;C顧客リスト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F0BEC-29D1-4A89-8049-4B30962F25BB}">
  <sheetPr>
    <tabColor rgb="FFFFC000"/>
  </sheetPr>
  <dimension ref="A1:I27"/>
  <sheetViews>
    <sheetView view="pageLayout" zoomScaleNormal="100" workbookViewId="0"/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r:id="rId1"/>
  <headerFooter>
    <oddHeader>&amp;C顧客リスト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8F87D-B5FB-4D35-B163-F665FEF92A84}">
  <sheetPr>
    <tabColor rgb="FF92D050"/>
  </sheetPr>
  <dimension ref="A1:I27"/>
  <sheetViews>
    <sheetView view="pageLayout" zoomScaleNormal="100" workbookViewId="0">
      <selection activeCell="C4" sqref="C4"/>
    </sheetView>
  </sheetViews>
  <sheetFormatPr defaultRowHeight="18.75" x14ac:dyDescent="0.4"/>
  <cols>
    <col min="1" max="1" width="8" style="11" bestFit="1" customWidth="1"/>
    <col min="2" max="2" width="13" style="11" bestFit="1" customWidth="1"/>
    <col min="3" max="3" width="19.25" style="11" bestFit="1" customWidth="1"/>
    <col min="4" max="4" width="5.25" style="11" bestFit="1" customWidth="1"/>
    <col min="5" max="5" width="9.375" style="11" bestFit="1" customWidth="1"/>
    <col min="6" max="6" width="35" style="11" bestFit="1" customWidth="1"/>
    <col min="7" max="7" width="13.625" style="11" bestFit="1" customWidth="1"/>
    <col min="8" max="8" width="11.375" style="11" bestFit="1" customWidth="1"/>
    <col min="9" max="9" width="5.25" style="11" bestFit="1" customWidth="1"/>
    <col min="10" max="16384" width="9" style="11"/>
  </cols>
  <sheetData>
    <row r="1" spans="1:9" x14ac:dyDescent="0.4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</row>
    <row r="2" spans="1:9" x14ac:dyDescent="0.4">
      <c r="A2" s="11">
        <v>101</v>
      </c>
      <c r="B2" s="11" t="s">
        <v>38</v>
      </c>
      <c r="C2" s="11" t="str">
        <f t="shared" ref="C2:C27" si="0">PHONETIC(B2)</f>
        <v>クルメ　マリ</v>
      </c>
      <c r="D2" s="11" t="s">
        <v>39</v>
      </c>
      <c r="E2" s="12" t="s">
        <v>40</v>
      </c>
      <c r="F2" s="12" t="s">
        <v>41</v>
      </c>
      <c r="G2" s="12" t="s">
        <v>42</v>
      </c>
      <c r="H2" s="13">
        <v>32300</v>
      </c>
      <c r="I2" s="14">
        <f ca="1">DATEDIF(H2,TODAY(),"Y")</f>
        <v>33</v>
      </c>
    </row>
    <row r="3" spans="1:9" x14ac:dyDescent="0.4">
      <c r="A3" s="11">
        <v>102</v>
      </c>
      <c r="B3" s="11" t="s">
        <v>43</v>
      </c>
      <c r="C3" s="11" t="str">
        <f t="shared" si="0"/>
        <v>スズキ　ノリエ</v>
      </c>
      <c r="D3" s="11" t="s">
        <v>39</v>
      </c>
      <c r="E3" s="12" t="s">
        <v>44</v>
      </c>
      <c r="F3" s="12" t="s">
        <v>45</v>
      </c>
      <c r="G3" s="12" t="s">
        <v>46</v>
      </c>
      <c r="H3" s="13">
        <v>33459</v>
      </c>
      <c r="I3" s="14">
        <f t="shared" ref="I3:I27" ca="1" si="1">DATEDIF(H3,TODAY(),"Y")</f>
        <v>30</v>
      </c>
    </row>
    <row r="4" spans="1:9" x14ac:dyDescent="0.4">
      <c r="A4" s="11">
        <v>103</v>
      </c>
      <c r="B4" s="11" t="s">
        <v>47</v>
      </c>
      <c r="C4" s="11" t="str">
        <f t="shared" si="0"/>
        <v>ツジモト　サチコ</v>
      </c>
      <c r="D4" s="11" t="s">
        <v>39</v>
      </c>
      <c r="E4" s="12" t="s">
        <v>48</v>
      </c>
      <c r="F4" s="12" t="s">
        <v>49</v>
      </c>
      <c r="G4" s="12" t="s">
        <v>50</v>
      </c>
      <c r="H4" s="13">
        <v>35693</v>
      </c>
      <c r="I4" s="14">
        <f t="shared" ca="1" si="1"/>
        <v>23</v>
      </c>
    </row>
    <row r="5" spans="1:9" x14ac:dyDescent="0.4">
      <c r="A5" s="11">
        <v>104</v>
      </c>
      <c r="B5" s="11" t="s">
        <v>51</v>
      </c>
      <c r="C5" s="11" t="str">
        <f t="shared" si="0"/>
        <v>ウノ　ハルキ</v>
      </c>
      <c r="D5" s="11" t="s">
        <v>52</v>
      </c>
      <c r="E5" s="12" t="s">
        <v>53</v>
      </c>
      <c r="F5" s="12" t="s">
        <v>54</v>
      </c>
      <c r="G5" s="12" t="s">
        <v>55</v>
      </c>
      <c r="H5" s="13">
        <v>18908</v>
      </c>
      <c r="I5" s="14">
        <f t="shared" ca="1" si="1"/>
        <v>69</v>
      </c>
    </row>
    <row r="6" spans="1:9" x14ac:dyDescent="0.4">
      <c r="A6" s="11">
        <v>105</v>
      </c>
      <c r="B6" s="11" t="s">
        <v>56</v>
      </c>
      <c r="C6" s="11" t="str">
        <f t="shared" si="0"/>
        <v>フジワラ　ユウコ</v>
      </c>
      <c r="D6" s="11" t="s">
        <v>39</v>
      </c>
      <c r="E6" s="12" t="s">
        <v>57</v>
      </c>
      <c r="F6" s="12" t="s">
        <v>58</v>
      </c>
      <c r="G6" s="12" t="s">
        <v>59</v>
      </c>
      <c r="H6" s="13">
        <v>23641</v>
      </c>
      <c r="I6" s="14">
        <f t="shared" ca="1" si="1"/>
        <v>56</v>
      </c>
    </row>
    <row r="7" spans="1:9" x14ac:dyDescent="0.4">
      <c r="A7" s="11">
        <v>106</v>
      </c>
      <c r="B7" s="11" t="s">
        <v>60</v>
      </c>
      <c r="C7" s="11" t="str">
        <f t="shared" si="0"/>
        <v>ムナカタ　ショウ</v>
      </c>
      <c r="D7" s="11" t="s">
        <v>52</v>
      </c>
      <c r="E7" s="12" t="s">
        <v>61</v>
      </c>
      <c r="F7" s="12" t="s">
        <v>62</v>
      </c>
      <c r="G7" s="12" t="s">
        <v>63</v>
      </c>
      <c r="H7" s="13">
        <v>27173</v>
      </c>
      <c r="I7" s="14">
        <f t="shared" ca="1" si="1"/>
        <v>47</v>
      </c>
    </row>
    <row r="8" spans="1:9" x14ac:dyDescent="0.4">
      <c r="A8" s="11">
        <v>107</v>
      </c>
      <c r="B8" s="11" t="s">
        <v>64</v>
      </c>
      <c r="C8" s="11" t="str">
        <f t="shared" si="0"/>
        <v>ヤマグチ　ジン</v>
      </c>
      <c r="D8" s="11" t="s">
        <v>52</v>
      </c>
      <c r="E8" s="12" t="s">
        <v>65</v>
      </c>
      <c r="F8" s="12" t="s">
        <v>66</v>
      </c>
      <c r="G8" s="12" t="s">
        <v>67</v>
      </c>
      <c r="H8" s="13">
        <v>29285</v>
      </c>
      <c r="I8" s="14">
        <f t="shared" ca="1" si="1"/>
        <v>41</v>
      </c>
    </row>
    <row r="9" spans="1:9" x14ac:dyDescent="0.4">
      <c r="A9" s="11">
        <v>108</v>
      </c>
      <c r="B9" s="11" t="s">
        <v>68</v>
      </c>
      <c r="C9" s="11" t="str">
        <f t="shared" si="0"/>
        <v>ワシオ　チエコ</v>
      </c>
      <c r="D9" s="11" t="s">
        <v>39</v>
      </c>
      <c r="E9" s="12" t="s">
        <v>69</v>
      </c>
      <c r="F9" s="12" t="s">
        <v>70</v>
      </c>
      <c r="G9" s="12" t="s">
        <v>71</v>
      </c>
      <c r="H9" s="13">
        <v>29991</v>
      </c>
      <c r="I9" s="14">
        <f t="shared" ca="1" si="1"/>
        <v>39</v>
      </c>
    </row>
    <row r="10" spans="1:9" x14ac:dyDescent="0.4">
      <c r="A10" s="11">
        <v>109</v>
      </c>
      <c r="B10" s="11" t="s">
        <v>72</v>
      </c>
      <c r="C10" s="11" t="str">
        <f t="shared" si="0"/>
        <v>エモト　レイコ</v>
      </c>
      <c r="D10" s="11" t="s">
        <v>39</v>
      </c>
      <c r="E10" s="12" t="s">
        <v>73</v>
      </c>
      <c r="F10" s="12" t="s">
        <v>74</v>
      </c>
      <c r="G10" s="12" t="s">
        <v>75</v>
      </c>
      <c r="H10" s="13">
        <v>35032</v>
      </c>
      <c r="I10" s="14">
        <f t="shared" ca="1" si="1"/>
        <v>25</v>
      </c>
    </row>
    <row r="11" spans="1:9" x14ac:dyDescent="0.4">
      <c r="A11" s="11">
        <v>110</v>
      </c>
      <c r="B11" s="11" t="s">
        <v>76</v>
      </c>
      <c r="C11" s="11" t="str">
        <f t="shared" si="0"/>
        <v>アンドウ　ヒロミ</v>
      </c>
      <c r="D11" s="11" t="s">
        <v>39</v>
      </c>
      <c r="E11" s="12" t="s">
        <v>77</v>
      </c>
      <c r="F11" s="12" t="s">
        <v>78</v>
      </c>
      <c r="G11" s="12" t="s">
        <v>79</v>
      </c>
      <c r="H11" s="13">
        <v>31382</v>
      </c>
      <c r="I11" s="14">
        <f t="shared" ca="1" si="1"/>
        <v>35</v>
      </c>
    </row>
    <row r="12" spans="1:9" x14ac:dyDescent="0.4">
      <c r="A12" s="11">
        <v>111</v>
      </c>
      <c r="B12" s="11" t="s">
        <v>80</v>
      </c>
      <c r="C12" s="11" t="str">
        <f t="shared" si="0"/>
        <v>クサノ　ミドリ</v>
      </c>
      <c r="D12" s="11" t="s">
        <v>39</v>
      </c>
      <c r="E12" s="12" t="s">
        <v>81</v>
      </c>
      <c r="F12" s="12" t="s">
        <v>82</v>
      </c>
      <c r="G12" s="12" t="s">
        <v>83</v>
      </c>
      <c r="H12" s="13">
        <v>35922</v>
      </c>
      <c r="I12" s="14">
        <f t="shared" ca="1" si="1"/>
        <v>23</v>
      </c>
    </row>
    <row r="13" spans="1:9" x14ac:dyDescent="0.4">
      <c r="A13" s="11">
        <v>112</v>
      </c>
      <c r="B13" s="11" t="s">
        <v>84</v>
      </c>
      <c r="C13" s="11" t="str">
        <f t="shared" si="0"/>
        <v>ササキ　ヒロシ</v>
      </c>
      <c r="D13" s="11" t="s">
        <v>52</v>
      </c>
      <c r="E13" s="12" t="s">
        <v>85</v>
      </c>
      <c r="F13" s="12" t="s">
        <v>86</v>
      </c>
      <c r="G13" s="12" t="s">
        <v>87</v>
      </c>
      <c r="H13" s="13">
        <v>26515</v>
      </c>
      <c r="I13" s="14">
        <f t="shared" ca="1" si="1"/>
        <v>49</v>
      </c>
    </row>
    <row r="14" spans="1:9" x14ac:dyDescent="0.4">
      <c r="A14" s="11">
        <v>113</v>
      </c>
      <c r="B14" s="11" t="s">
        <v>88</v>
      </c>
      <c r="C14" s="11" t="str">
        <f t="shared" si="0"/>
        <v>ツジ　ヤスエ</v>
      </c>
      <c r="D14" s="11" t="s">
        <v>39</v>
      </c>
      <c r="E14" s="12" t="s">
        <v>89</v>
      </c>
      <c r="F14" s="12" t="s">
        <v>90</v>
      </c>
      <c r="G14" s="12" t="s">
        <v>91</v>
      </c>
      <c r="H14" s="13">
        <v>21431</v>
      </c>
      <c r="I14" s="14">
        <f t="shared" ca="1" si="1"/>
        <v>63</v>
      </c>
    </row>
    <row r="15" spans="1:9" x14ac:dyDescent="0.4">
      <c r="A15" s="11">
        <v>114</v>
      </c>
      <c r="B15" s="11" t="s">
        <v>92</v>
      </c>
      <c r="C15" s="11" t="str">
        <f t="shared" si="0"/>
        <v>カトウ　ヤスヨ</v>
      </c>
      <c r="D15" s="11" t="s">
        <v>39</v>
      </c>
      <c r="E15" s="12" t="s">
        <v>93</v>
      </c>
      <c r="F15" s="12" t="s">
        <v>94</v>
      </c>
      <c r="G15" s="12" t="s">
        <v>95</v>
      </c>
      <c r="H15" s="13">
        <v>30962</v>
      </c>
      <c r="I15" s="14">
        <f t="shared" ca="1" si="1"/>
        <v>36</v>
      </c>
    </row>
    <row r="16" spans="1:9" x14ac:dyDescent="0.4">
      <c r="A16" s="11">
        <v>115</v>
      </c>
      <c r="B16" s="11" t="s">
        <v>96</v>
      </c>
      <c r="C16" s="11" t="str">
        <f t="shared" si="0"/>
        <v>シンドウ　ユウスケ</v>
      </c>
      <c r="D16" s="11" t="s">
        <v>52</v>
      </c>
      <c r="E16" s="12" t="s">
        <v>97</v>
      </c>
      <c r="F16" s="12" t="s">
        <v>98</v>
      </c>
      <c r="G16" s="12" t="s">
        <v>99</v>
      </c>
      <c r="H16" s="13">
        <v>20058</v>
      </c>
      <c r="I16" s="14">
        <f t="shared" ca="1" si="1"/>
        <v>66</v>
      </c>
    </row>
    <row r="17" spans="1:9" x14ac:dyDescent="0.4">
      <c r="A17" s="11">
        <v>116</v>
      </c>
      <c r="B17" s="11" t="s">
        <v>100</v>
      </c>
      <c r="C17" s="11" t="str">
        <f t="shared" si="0"/>
        <v>チカムネ　ヒロシ</v>
      </c>
      <c r="D17" s="11" t="s">
        <v>52</v>
      </c>
      <c r="E17" s="12" t="s">
        <v>101</v>
      </c>
      <c r="F17" s="12" t="s">
        <v>102</v>
      </c>
      <c r="G17" s="12" t="s">
        <v>103</v>
      </c>
      <c r="H17" s="13">
        <v>23056</v>
      </c>
      <c r="I17" s="14">
        <f t="shared" ca="1" si="1"/>
        <v>58</v>
      </c>
    </row>
    <row r="18" spans="1:9" x14ac:dyDescent="0.4">
      <c r="A18" s="11">
        <v>117</v>
      </c>
      <c r="B18" s="11" t="s">
        <v>104</v>
      </c>
      <c r="C18" s="11" t="str">
        <f t="shared" si="0"/>
        <v>ニシモト　アケミ</v>
      </c>
      <c r="D18" s="11" t="s">
        <v>39</v>
      </c>
      <c r="E18" s="12" t="s">
        <v>105</v>
      </c>
      <c r="F18" s="12" t="s">
        <v>106</v>
      </c>
      <c r="G18" s="12" t="s">
        <v>107</v>
      </c>
      <c r="H18" s="13">
        <v>24275</v>
      </c>
      <c r="I18" s="14">
        <f t="shared" ca="1" si="1"/>
        <v>55</v>
      </c>
    </row>
    <row r="19" spans="1:9" x14ac:dyDescent="0.4">
      <c r="A19" s="11">
        <v>118</v>
      </c>
      <c r="B19" s="11" t="s">
        <v>108</v>
      </c>
      <c r="C19" s="11" t="str">
        <f t="shared" si="0"/>
        <v>ヒキバ　サトシ</v>
      </c>
      <c r="D19" s="11" t="s">
        <v>52</v>
      </c>
      <c r="E19" s="12" t="s">
        <v>109</v>
      </c>
      <c r="F19" s="12" t="s">
        <v>110</v>
      </c>
      <c r="G19" s="12" t="s">
        <v>111</v>
      </c>
      <c r="H19" s="13">
        <v>25770</v>
      </c>
      <c r="I19" s="14">
        <f t="shared" ca="1" si="1"/>
        <v>51</v>
      </c>
    </row>
    <row r="20" spans="1:9" x14ac:dyDescent="0.4">
      <c r="A20" s="11">
        <v>119</v>
      </c>
      <c r="B20" s="11" t="s">
        <v>112</v>
      </c>
      <c r="C20" s="11" t="str">
        <f t="shared" si="0"/>
        <v>ミズグチ　カナコ</v>
      </c>
      <c r="D20" s="11" t="s">
        <v>39</v>
      </c>
      <c r="E20" s="12" t="s">
        <v>113</v>
      </c>
      <c r="F20" s="12" t="s">
        <v>114</v>
      </c>
      <c r="G20" s="12" t="s">
        <v>115</v>
      </c>
      <c r="H20" s="13">
        <v>36415</v>
      </c>
      <c r="I20" s="14">
        <f t="shared" ca="1" si="1"/>
        <v>22</v>
      </c>
    </row>
    <row r="21" spans="1:9" x14ac:dyDescent="0.4">
      <c r="A21" s="11">
        <v>120</v>
      </c>
      <c r="B21" s="11" t="s">
        <v>116</v>
      </c>
      <c r="C21" s="11" t="str">
        <f t="shared" si="0"/>
        <v>ユカワ　ショウコ</v>
      </c>
      <c r="D21" s="11" t="s">
        <v>39</v>
      </c>
      <c r="E21" s="12" t="s">
        <v>117</v>
      </c>
      <c r="F21" s="12" t="s">
        <v>118</v>
      </c>
      <c r="G21" s="12" t="s">
        <v>119</v>
      </c>
      <c r="H21" s="13">
        <v>37179</v>
      </c>
      <c r="I21" s="14">
        <f t="shared" ca="1" si="1"/>
        <v>19</v>
      </c>
    </row>
    <row r="22" spans="1:9" x14ac:dyDescent="0.4">
      <c r="A22" s="11">
        <v>121</v>
      </c>
      <c r="B22" s="11" t="s">
        <v>120</v>
      </c>
      <c r="C22" s="11" t="str">
        <f t="shared" si="0"/>
        <v>ワタナベ　ヨシユキ</v>
      </c>
      <c r="D22" s="11" t="s">
        <v>52</v>
      </c>
      <c r="E22" s="12" t="s">
        <v>121</v>
      </c>
      <c r="F22" s="12" t="s">
        <v>122</v>
      </c>
      <c r="G22" s="12" t="s">
        <v>123</v>
      </c>
      <c r="H22" s="13">
        <v>37971</v>
      </c>
      <c r="I22" s="14">
        <f t="shared" ca="1" si="1"/>
        <v>17</v>
      </c>
    </row>
    <row r="23" spans="1:9" x14ac:dyDescent="0.4">
      <c r="A23" s="11">
        <v>122</v>
      </c>
      <c r="B23" s="11" t="s">
        <v>124</v>
      </c>
      <c r="C23" s="11" t="str">
        <f t="shared" si="0"/>
        <v>イトウ　ミズホ</v>
      </c>
      <c r="D23" s="11" t="s">
        <v>39</v>
      </c>
      <c r="E23" s="12" t="s">
        <v>125</v>
      </c>
      <c r="F23" s="12" t="s">
        <v>126</v>
      </c>
      <c r="G23" s="12" t="s">
        <v>127</v>
      </c>
      <c r="H23" s="13">
        <v>35178</v>
      </c>
      <c r="I23" s="14">
        <f t="shared" ca="1" si="1"/>
        <v>25</v>
      </c>
    </row>
    <row r="24" spans="1:9" x14ac:dyDescent="0.4">
      <c r="A24" s="11">
        <v>123</v>
      </c>
      <c r="B24" s="11" t="s">
        <v>128</v>
      </c>
      <c r="C24" s="11" t="str">
        <f t="shared" si="0"/>
        <v>キモト　アケミ</v>
      </c>
      <c r="D24" s="11" t="s">
        <v>39</v>
      </c>
      <c r="E24" s="12" t="s">
        <v>129</v>
      </c>
      <c r="F24" s="12" t="s">
        <v>130</v>
      </c>
      <c r="G24" s="12" t="s">
        <v>131</v>
      </c>
      <c r="H24" s="13">
        <v>31862</v>
      </c>
      <c r="I24" s="14">
        <f t="shared" ca="1" si="1"/>
        <v>34</v>
      </c>
    </row>
    <row r="25" spans="1:9" x14ac:dyDescent="0.4">
      <c r="A25" s="11">
        <v>124</v>
      </c>
      <c r="B25" s="11" t="s">
        <v>132</v>
      </c>
      <c r="C25" s="11" t="str">
        <f t="shared" si="0"/>
        <v>キモト　レナ</v>
      </c>
      <c r="D25" s="11" t="s">
        <v>39</v>
      </c>
      <c r="E25" s="12" t="s">
        <v>133</v>
      </c>
      <c r="F25" s="12" t="s">
        <v>134</v>
      </c>
      <c r="G25" s="12" t="s">
        <v>135</v>
      </c>
      <c r="H25" s="13">
        <v>27630</v>
      </c>
      <c r="I25" s="14">
        <f t="shared" ca="1" si="1"/>
        <v>46</v>
      </c>
    </row>
    <row r="26" spans="1:9" x14ac:dyDescent="0.4">
      <c r="A26" s="11">
        <v>125</v>
      </c>
      <c r="B26" s="11" t="s">
        <v>136</v>
      </c>
      <c r="C26" s="11" t="str">
        <f t="shared" si="0"/>
        <v>チカモト　ユウジ</v>
      </c>
      <c r="D26" s="11" t="s">
        <v>52</v>
      </c>
      <c r="E26" s="12" t="s">
        <v>137</v>
      </c>
      <c r="F26" s="12" t="s">
        <v>138</v>
      </c>
      <c r="G26" s="12" t="s">
        <v>139</v>
      </c>
      <c r="H26" s="13">
        <v>17843</v>
      </c>
      <c r="I26" s="14">
        <f t="shared" ca="1" si="1"/>
        <v>72</v>
      </c>
    </row>
    <row r="27" spans="1:9" x14ac:dyDescent="0.4">
      <c r="A27" s="11">
        <v>126</v>
      </c>
      <c r="B27" s="11" t="s">
        <v>140</v>
      </c>
      <c r="C27" s="11" t="str">
        <f t="shared" si="0"/>
        <v>ニタトリ　シズエ</v>
      </c>
      <c r="D27" s="11" t="s">
        <v>39</v>
      </c>
      <c r="E27" s="12" t="s">
        <v>141</v>
      </c>
      <c r="F27" s="12" t="s">
        <v>142</v>
      </c>
      <c r="G27" s="12" t="s">
        <v>143</v>
      </c>
      <c r="H27" s="13">
        <v>38014</v>
      </c>
      <c r="I27" s="14">
        <f t="shared" ca="1" si="1"/>
        <v>17</v>
      </c>
    </row>
  </sheetData>
  <phoneticPr fontId="2"/>
  <pageMargins left="0.7" right="0.7" top="0.97916666666666663" bottom="1.3645833333333333" header="0.3" footer="0.3"/>
  <pageSetup paperSize="9" orientation="landscape" horizontalDpi="4294967293" r:id="rId1"/>
  <headerFooter>
    <oddHeader>&amp;C顧客リスト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3</vt:i4>
      </vt:variant>
    </vt:vector>
  </HeadingPairs>
  <TitlesOfParts>
    <vt:vector size="16" baseType="lpstr">
      <vt:lpstr>P.138（ワザ49）Before</vt:lpstr>
      <vt:lpstr>P.138（ワザ49）After</vt:lpstr>
      <vt:lpstr>P.141（ワザ50）Before</vt:lpstr>
      <vt:lpstr>P.141（ワザ50）After</vt:lpstr>
      <vt:lpstr>P.143（解説）改ページプレビュー</vt:lpstr>
      <vt:lpstr>P.143（解説）改ページプレビュー操作後</vt:lpstr>
      <vt:lpstr>P.145（ワザ51）Before</vt:lpstr>
      <vt:lpstr>P.145（ワザ51）After</vt:lpstr>
      <vt:lpstr>P.147（ワザ52）Before</vt:lpstr>
      <vt:lpstr>P.147（ワザ52）After</vt:lpstr>
      <vt:lpstr>P.148（解説）文字欠け</vt:lpstr>
      <vt:lpstr>P.148（解説）文字欠け_縮小</vt:lpstr>
      <vt:lpstr>P.148（解説）文字欠け_折り返し</vt:lpstr>
      <vt:lpstr>'P.141（ワザ50）After'!Print_Area</vt:lpstr>
      <vt:lpstr>'P.143（解説）改ページプレビュー操作後'!Print_Area</vt:lpstr>
      <vt:lpstr>'P.147（ワザ52）After'!Print_Titles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cp:lastPrinted>2021-09-15T01:42:39Z</cp:lastPrinted>
  <dcterms:created xsi:type="dcterms:W3CDTF">2021-06-09T03:36:31Z</dcterms:created>
  <dcterms:modified xsi:type="dcterms:W3CDTF">2021-09-15T01:43:05Z</dcterms:modified>
</cp:coreProperties>
</file>